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9440" windowHeight="9855" tabRatio="736"/>
  </bookViews>
  <sheets>
    <sheet name="등록처리" sheetId="22" r:id="rId1"/>
    <sheet name="(붙임1)2014모집인원총괄표(안)" sheetId="16" state="hidden" r:id="rId2"/>
    <sheet name="참고_2013학년도 모집인원 확정" sheetId="19" state="hidden" r:id="rId3"/>
    <sheet name="Sheet1" sheetId="21" state="hidden" r:id="rId4"/>
  </sheets>
  <externalReferences>
    <externalReference r:id="rId5"/>
    <externalReference r:id="rId6"/>
  </externalReferences>
  <definedNames>
    <definedName name="AREA" localSheetId="0">#REF!</definedName>
    <definedName name="AREA" localSheetId="2">#REF!</definedName>
    <definedName name="AREA">#REF!</definedName>
    <definedName name="data">[1]Sheet1!$B$1:$C$39</definedName>
    <definedName name="_xlnm.Print_Area" localSheetId="0">등록처리!$A$1:$O$43</definedName>
    <definedName name="_xlnm.Print_Area" localSheetId="2">'참고_2013학년도 모집인원 확정'!$A$1:$Y$40</definedName>
    <definedName name="모집2012" localSheetId="0">#REF!</definedName>
    <definedName name="모집2012" localSheetId="2">#REF!</definedName>
    <definedName name="모집2012">#REF!</definedName>
    <definedName name="모집야간2012" localSheetId="2">#REF!</definedName>
    <definedName name="모집야간2012">#REF!</definedName>
    <definedName name="모집야간2013">'(붙임1)2014모집인원총괄표(안)'!$A$35:$G$38</definedName>
    <definedName name="모집주간2012" localSheetId="0">#REF!</definedName>
    <definedName name="모집주간2012" localSheetId="2">#REF!</definedName>
    <definedName name="모집주간2012">#REF!</definedName>
    <definedName name="모집주간2013">'(붙임1)2014모집인원총괄표(안)'!$A$8:$G$33</definedName>
    <definedName name="상위코드" localSheetId="0">#REF!</definedName>
    <definedName name="상위코드" localSheetId="2">#REF!</definedName>
    <definedName name="상위코드">#REF!</definedName>
    <definedName name="세부코드" localSheetId="0">#REF!</definedName>
    <definedName name="세부코드" localSheetId="2">#REF!</definedName>
    <definedName name="세부코드">#REF!</definedName>
    <definedName name="야간참고">'[2]2012학과별모집인원배정참고자료'!$A$32:$T$35</definedName>
    <definedName name="주간참고">'[2]2012학과별모집인원배정참고자료'!$A$7:$T$31</definedName>
    <definedName name="최상위코드" localSheetId="0">#REF!</definedName>
    <definedName name="최상위코드" localSheetId="2">#REF!</definedName>
    <definedName name="최상위코드">#REF!</definedName>
    <definedName name="학과코드" localSheetId="0">#REF!</definedName>
    <definedName name="학과코드" localSheetId="2">#REF!</definedName>
    <definedName name="학과코드">#REF!</definedName>
  </definedNames>
  <calcPr calcId="145621"/>
</workbook>
</file>

<file path=xl/calcChain.xml><?xml version="1.0" encoding="utf-8"?>
<calcChain xmlns="http://schemas.openxmlformats.org/spreadsheetml/2006/main">
  <c r="N35" i="22" l="1"/>
  <c r="N43" i="22"/>
  <c r="O36" i="22" l="1"/>
  <c r="O40" i="22"/>
  <c r="O41" i="22"/>
  <c r="N8" i="22"/>
  <c r="O8" i="22" s="1"/>
  <c r="N9" i="22"/>
  <c r="O9" i="22" s="1"/>
  <c r="N10" i="22"/>
  <c r="O10" i="22" s="1"/>
  <c r="N11" i="22"/>
  <c r="O11" i="22" s="1"/>
  <c r="N12" i="22"/>
  <c r="O12" i="22" s="1"/>
  <c r="N13" i="22"/>
  <c r="O13" i="22" s="1"/>
  <c r="N14" i="22"/>
  <c r="O14" i="22" s="1"/>
  <c r="N15" i="22"/>
  <c r="O15" i="22" s="1"/>
  <c r="N16" i="22"/>
  <c r="O16" i="22" s="1"/>
  <c r="N17" i="22"/>
  <c r="O17" i="22" s="1"/>
  <c r="N18" i="22"/>
  <c r="O18" i="22" s="1"/>
  <c r="N19" i="22"/>
  <c r="O19" i="22" s="1"/>
  <c r="N20" i="22"/>
  <c r="O20" i="22" s="1"/>
  <c r="N21" i="22"/>
  <c r="O21" i="22" s="1"/>
  <c r="N22" i="22"/>
  <c r="O22" i="22" s="1"/>
  <c r="N23" i="22"/>
  <c r="O23" i="22" s="1"/>
  <c r="N24" i="22"/>
  <c r="O24" i="22" s="1"/>
  <c r="N25" i="22"/>
  <c r="O25" i="22" s="1"/>
  <c r="N26" i="22"/>
  <c r="O26" i="22" s="1"/>
  <c r="N27" i="22"/>
  <c r="O27" i="22" s="1"/>
  <c r="N28" i="22"/>
  <c r="O28" i="22" s="1"/>
  <c r="N29" i="22"/>
  <c r="O29" i="22" s="1"/>
  <c r="N30" i="22"/>
  <c r="O30" i="22" s="1"/>
  <c r="N31" i="22"/>
  <c r="O31" i="22" s="1"/>
  <c r="N32" i="22"/>
  <c r="O32" i="22" s="1"/>
  <c r="N33" i="22"/>
  <c r="O33" i="22" s="1"/>
  <c r="N34" i="22"/>
  <c r="O34" i="22" s="1"/>
  <c r="N7" i="22"/>
  <c r="O7" i="22" s="1"/>
  <c r="H42" i="22" l="1"/>
  <c r="I42" i="22"/>
  <c r="J42" i="22"/>
  <c r="K42" i="22"/>
  <c r="F35" i="22"/>
  <c r="E42" i="22" l="1"/>
  <c r="E35" i="22"/>
  <c r="V40" i="19"/>
  <c r="Y39" i="19"/>
  <c r="X39" i="19"/>
  <c r="X40" i="19" s="1"/>
  <c r="W39" i="19"/>
  <c r="U39" i="19"/>
  <c r="T39" i="19"/>
  <c r="S39" i="19"/>
  <c r="S40" i="19" s="1"/>
  <c r="R39" i="19"/>
  <c r="Q39" i="19"/>
  <c r="P39" i="19"/>
  <c r="O39" i="19"/>
  <c r="O40" i="19" s="1"/>
  <c r="L39" i="19"/>
  <c r="K39" i="19"/>
  <c r="J39" i="19"/>
  <c r="I39" i="19"/>
  <c r="H39" i="19"/>
  <c r="G39" i="19"/>
  <c r="F39" i="19"/>
  <c r="E39" i="19"/>
  <c r="D39" i="19"/>
  <c r="N37" i="19"/>
  <c r="M37" i="19"/>
  <c r="N36" i="19"/>
  <c r="M36" i="19"/>
  <c r="N35" i="19"/>
  <c r="M35" i="19"/>
  <c r="N34" i="19"/>
  <c r="N39" i="19" s="1"/>
  <c r="M34" i="19"/>
  <c r="M39" i="19" s="1"/>
  <c r="Y33" i="19"/>
  <c r="Y40" i="19" s="1"/>
  <c r="X33" i="19"/>
  <c r="U33" i="19"/>
  <c r="U40" i="19" s="1"/>
  <c r="T33" i="19"/>
  <c r="S33" i="19"/>
  <c r="R33" i="19"/>
  <c r="Q33" i="19"/>
  <c r="Q40" i="19" s="1"/>
  <c r="P33" i="19"/>
  <c r="O33" i="19"/>
  <c r="L33" i="19"/>
  <c r="K33" i="19"/>
  <c r="J33" i="19"/>
  <c r="I33" i="19"/>
  <c r="H33" i="19"/>
  <c r="G33" i="19"/>
  <c r="F33" i="19"/>
  <c r="E33" i="19"/>
  <c r="E40" i="19" s="1"/>
  <c r="D33" i="19"/>
  <c r="V32" i="19"/>
  <c r="M32" i="19"/>
  <c r="N32" i="19" s="1"/>
  <c r="W32" i="19" s="1"/>
  <c r="V31" i="19"/>
  <c r="N31" i="19"/>
  <c r="M31" i="19"/>
  <c r="V30" i="19"/>
  <c r="N30" i="19"/>
  <c r="W30" i="19" s="1"/>
  <c r="M30" i="19"/>
  <c r="V29" i="19"/>
  <c r="M29" i="19"/>
  <c r="N29" i="19" s="1"/>
  <c r="W29" i="19" s="1"/>
  <c r="V28" i="19"/>
  <c r="M28" i="19"/>
  <c r="N28" i="19" s="1"/>
  <c r="W28" i="19" s="1"/>
  <c r="V27" i="19"/>
  <c r="N27" i="19"/>
  <c r="M27" i="19"/>
  <c r="V26" i="19"/>
  <c r="N26" i="19"/>
  <c r="W26" i="19" s="1"/>
  <c r="M26" i="19"/>
  <c r="V25" i="19"/>
  <c r="M25" i="19"/>
  <c r="N25" i="19" s="1"/>
  <c r="W25" i="19" s="1"/>
  <c r="V24" i="19"/>
  <c r="M24" i="19"/>
  <c r="N24" i="19" s="1"/>
  <c r="W24" i="19" s="1"/>
  <c r="V23" i="19"/>
  <c r="N23" i="19"/>
  <c r="M23" i="19"/>
  <c r="V22" i="19"/>
  <c r="N22" i="19"/>
  <c r="W22" i="19" s="1"/>
  <c r="M22" i="19"/>
  <c r="V21" i="19"/>
  <c r="M21" i="19"/>
  <c r="N21" i="19" s="1"/>
  <c r="W21" i="19" s="1"/>
  <c r="V20" i="19"/>
  <c r="M20" i="19"/>
  <c r="N20" i="19" s="1"/>
  <c r="W20" i="19" s="1"/>
  <c r="V19" i="19"/>
  <c r="N19" i="19"/>
  <c r="M19" i="19"/>
  <c r="V18" i="19"/>
  <c r="M18" i="19"/>
  <c r="N18" i="19" s="1"/>
  <c r="W18" i="19" s="1"/>
  <c r="V17" i="19"/>
  <c r="M17" i="19"/>
  <c r="N17" i="19" s="1"/>
  <c r="W17" i="19" s="1"/>
  <c r="V16" i="19"/>
  <c r="N16" i="19"/>
  <c r="M16" i="19"/>
  <c r="V15" i="19"/>
  <c r="N15" i="19"/>
  <c r="W15" i="19" s="1"/>
  <c r="M15" i="19"/>
  <c r="V14" i="19"/>
  <c r="M14" i="19"/>
  <c r="N14" i="19" s="1"/>
  <c r="W14" i="19" s="1"/>
  <c r="V13" i="19"/>
  <c r="M13" i="19"/>
  <c r="N13" i="19" s="1"/>
  <c r="W13" i="19" s="1"/>
  <c r="V12" i="19"/>
  <c r="N12" i="19"/>
  <c r="M12" i="19"/>
  <c r="V11" i="19"/>
  <c r="N11" i="19"/>
  <c r="W11" i="19" s="1"/>
  <c r="M11" i="19"/>
  <c r="V10" i="19"/>
  <c r="M10" i="19"/>
  <c r="N10" i="19" s="1"/>
  <c r="W10" i="19" s="1"/>
  <c r="V9" i="19"/>
  <c r="M9" i="19"/>
  <c r="N9" i="19" s="1"/>
  <c r="W9" i="19" s="1"/>
  <c r="V8" i="19"/>
  <c r="N8" i="19"/>
  <c r="M8" i="19"/>
  <c r="V7" i="19"/>
  <c r="N7" i="19"/>
  <c r="M7" i="19"/>
  <c r="M33" i="19" s="1"/>
  <c r="L43" i="22" l="1"/>
  <c r="E43" i="22"/>
  <c r="N33" i="19"/>
  <c r="N40" i="19" s="1"/>
  <c r="W8" i="19"/>
  <c r="W12" i="19"/>
  <c r="W16" i="19"/>
  <c r="G40" i="19"/>
  <c r="K40" i="19"/>
  <c r="W19" i="19"/>
  <c r="W23" i="19"/>
  <c r="W27" i="19"/>
  <c r="W31" i="19"/>
  <c r="M40" i="19"/>
  <c r="D40" i="19"/>
  <c r="H40" i="19"/>
  <c r="L40" i="19"/>
  <c r="R40" i="19"/>
  <c r="I40" i="19"/>
  <c r="F40" i="19"/>
  <c r="J40" i="19"/>
  <c r="P40" i="19"/>
  <c r="T40" i="19"/>
  <c r="W7" i="19"/>
  <c r="M35" i="22" l="1"/>
  <c r="G42" i="22"/>
  <c r="O42" i="22" s="1"/>
  <c r="M42" i="22"/>
  <c r="H35" i="22"/>
  <c r="K35" i="22"/>
  <c r="K43" i="22" s="1"/>
  <c r="G35" i="22"/>
  <c r="I35" i="22"/>
  <c r="J35" i="22"/>
  <c r="J43" i="22" s="1"/>
  <c r="W33" i="19"/>
  <c r="W40" i="19" s="1"/>
  <c r="O35" i="22" l="1"/>
  <c r="G43" i="22"/>
  <c r="M43" i="22"/>
  <c r="I43" i="22"/>
  <c r="H43" i="22"/>
  <c r="G34" i="16"/>
  <c r="O43" i="22" l="1"/>
  <c r="D34" i="16"/>
  <c r="D39" i="16" l="1"/>
  <c r="F38" i="16"/>
  <c r="E38" i="16"/>
  <c r="F37" i="16"/>
  <c r="E37" i="16"/>
  <c r="F36" i="16"/>
  <c r="E36" i="16"/>
  <c r="F35" i="16"/>
  <c r="F33" i="16"/>
  <c r="E33" i="16"/>
  <c r="F32" i="16"/>
  <c r="E32" i="16"/>
  <c r="F31" i="16"/>
  <c r="E31" i="16"/>
  <c r="F30" i="16"/>
  <c r="E30" i="16"/>
  <c r="F29" i="16"/>
  <c r="E29" i="16"/>
  <c r="F27" i="16"/>
  <c r="E27" i="16"/>
  <c r="F26" i="16"/>
  <c r="E26" i="16"/>
  <c r="F25" i="16"/>
  <c r="E25" i="16"/>
  <c r="F24" i="16"/>
  <c r="E24" i="16"/>
  <c r="F23" i="16"/>
  <c r="E23" i="16"/>
  <c r="F22" i="16"/>
  <c r="E22" i="16"/>
  <c r="F19" i="16"/>
  <c r="E19" i="16"/>
  <c r="F18" i="16"/>
  <c r="E18" i="16"/>
  <c r="F17" i="16"/>
  <c r="E17" i="16"/>
  <c r="F16" i="16"/>
  <c r="E16" i="16"/>
  <c r="F15" i="16"/>
  <c r="E15" i="16"/>
  <c r="F14" i="16"/>
  <c r="E14" i="16"/>
  <c r="F13" i="16"/>
  <c r="F12" i="16"/>
  <c r="E12" i="16"/>
  <c r="F11" i="16"/>
  <c r="E11" i="16"/>
  <c r="F10" i="16"/>
  <c r="E10" i="16"/>
  <c r="F9" i="16"/>
  <c r="E9" i="16"/>
  <c r="F8" i="16"/>
  <c r="E8" i="16"/>
  <c r="E34" i="16" l="1"/>
  <c r="F34" i="16"/>
  <c r="F39" i="16"/>
  <c r="D40" i="16"/>
  <c r="E39" i="16"/>
  <c r="F40" i="16" l="1"/>
  <c r="E40" i="16"/>
  <c r="F42" i="22"/>
  <c r="F43" i="22" s="1"/>
</calcChain>
</file>

<file path=xl/comments1.xml><?xml version="1.0" encoding="utf-8"?>
<comments xmlns="http://schemas.openxmlformats.org/spreadsheetml/2006/main">
  <authors>
    <author>교무팀장</author>
  </authors>
  <commentList>
    <comment ref="G5" authorId="0">
      <text>
        <r>
          <rPr>
            <b/>
            <sz val="9"/>
            <color indexed="81"/>
            <rFont val="돋움"/>
            <family val="3"/>
            <charset val="129"/>
          </rPr>
          <t>학과별 특별전형 인원을
신청서에 세부전형별로 배분하여 신청하십시오 .
필요시 수시모집 일반전형과 특별전형간 인원 조정 신청가능.
※ 장애인 특수교육대상자는 정원외 특별전형으로 미포함 인원임</t>
        </r>
      </text>
    </comment>
  </commentList>
</comments>
</file>

<file path=xl/comments2.xml><?xml version="1.0" encoding="utf-8"?>
<comments xmlns="http://schemas.openxmlformats.org/spreadsheetml/2006/main">
  <authors>
    <author>윤상아</author>
  </authors>
  <commentList>
    <comment ref="F40" authorId="0">
      <text>
        <r>
          <rPr>
            <b/>
            <sz val="9"/>
            <color indexed="81"/>
            <rFont val="돋움"/>
            <family val="3"/>
            <charset val="129"/>
          </rPr>
          <t>2012학년도 
미충원인원 5명 
이월승인(교과부)
포함</t>
        </r>
      </text>
    </comment>
  </commentList>
</comments>
</file>

<file path=xl/sharedStrings.xml><?xml version="1.0" encoding="utf-8"?>
<sst xmlns="http://schemas.openxmlformats.org/spreadsheetml/2006/main" count="384" uniqueCount="157">
  <si>
    <t>주간</t>
  </si>
  <si>
    <t>원예학과</t>
  </si>
  <si>
    <t>지역자원시스템공학과</t>
  </si>
  <si>
    <t>생명공학과</t>
  </si>
  <si>
    <t>식품생물공학과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</si>
  <si>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</si>
  <si>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</si>
  <si>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</si>
  <si>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</si>
  <si>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</si>
  <si>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</si>
  <si>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기계공학과</t>
  </si>
  <si>
    <t>경영학과</t>
  </si>
  <si>
    <t>행정학과</t>
  </si>
  <si>
    <t>영어학과</t>
  </si>
  <si>
    <t>미디어문예창작학과</t>
  </si>
  <si>
    <t>야간</t>
  </si>
  <si>
    <t>총   계</t>
  </si>
  <si>
    <t>정시</t>
    <phoneticPr fontId="4" type="noConversion"/>
  </si>
  <si>
    <t>수시</t>
    <phoneticPr fontId="4" type="noConversion"/>
  </si>
  <si>
    <t>건축학부 건축학전공</t>
    <phoneticPr fontId="4" type="noConversion"/>
  </si>
  <si>
    <t>건축학부 건축공학전공</t>
    <phoneticPr fontId="4" type="noConversion"/>
  </si>
  <si>
    <t>화학공학과</t>
    <phoneticPr fontId="4" type="noConversion"/>
  </si>
  <si>
    <t>컴퓨터웹정보공학과</t>
    <phoneticPr fontId="4" type="noConversion"/>
  </si>
  <si>
    <t>전기전자제어공학과</t>
    <phoneticPr fontId="4" type="noConversion"/>
  </si>
  <si>
    <t>디자인학과(무실기)</t>
    <phoneticPr fontId="4" type="noConversion"/>
  </si>
  <si>
    <t>예체능</t>
    <phoneticPr fontId="5" type="noConversion"/>
  </si>
  <si>
    <t>디자인학과(실기)</t>
    <phoneticPr fontId="4" type="noConversion"/>
  </si>
  <si>
    <t>자연과학</t>
    <phoneticPr fontId="5" type="noConversion"/>
  </si>
  <si>
    <t>인문사회</t>
    <phoneticPr fontId="5" type="noConversion"/>
  </si>
  <si>
    <t>법학과</t>
    <phoneticPr fontId="4" type="noConversion"/>
  </si>
  <si>
    <t>주간 소계</t>
    <phoneticPr fontId="4" type="noConversion"/>
  </si>
  <si>
    <t>야간</t>
    <phoneticPr fontId="4" type="noConversion"/>
  </si>
  <si>
    <t>식품생물공학과</t>
    <phoneticPr fontId="4" type="noConversion"/>
  </si>
  <si>
    <t>야간 소계</t>
    <phoneticPr fontId="4" type="noConversion"/>
  </si>
  <si>
    <t>식물생명환경과학과</t>
    <phoneticPr fontId="4" type="noConversion"/>
  </si>
  <si>
    <t>정시</t>
  </si>
  <si>
    <t>일반전형</t>
  </si>
  <si>
    <t>수시</t>
  </si>
  <si>
    <t>농어촌학생</t>
  </si>
  <si>
    <t>총계</t>
  </si>
  <si>
    <t>모집단위명</t>
    <phoneticPr fontId="4" type="noConversion"/>
  </si>
  <si>
    <t>입학정원</t>
    <phoneticPr fontId="5" type="noConversion"/>
  </si>
  <si>
    <t>정시모집</t>
    <phoneticPr fontId="4" type="noConversion"/>
  </si>
  <si>
    <t>수시 모집</t>
    <phoneticPr fontId="5" type="noConversion"/>
  </si>
  <si>
    <t>일반
전형
(40%)</t>
    <phoneticPr fontId="4" type="noConversion"/>
  </si>
  <si>
    <r>
      <t>일반
전형
(50</t>
    </r>
    <r>
      <rPr>
        <sz val="10"/>
        <color theme="1"/>
        <rFont val="굴림"/>
        <family val="3"/>
        <charset val="129"/>
      </rPr>
      <t>%</t>
    </r>
    <r>
      <rPr>
        <sz val="11"/>
        <color theme="1"/>
        <rFont val="굴림"/>
        <family val="3"/>
        <charset val="129"/>
      </rPr>
      <t>)</t>
    </r>
    <phoneticPr fontId="5" type="noConversion"/>
  </si>
  <si>
    <t>일반전형</t>
    <phoneticPr fontId="4" type="noConversion"/>
  </si>
  <si>
    <t>비율</t>
    <phoneticPr fontId="4" type="noConversion"/>
  </si>
  <si>
    <t>주간</t>
    <phoneticPr fontId="4" type="noConversion"/>
  </si>
  <si>
    <t>동물생명환경과학과</t>
    <phoneticPr fontId="4" type="noConversion"/>
  </si>
  <si>
    <t>토목안전환경공학과</t>
    <phoneticPr fontId="4" type="noConversion"/>
  </si>
  <si>
    <t>공학</t>
    <phoneticPr fontId="5" type="noConversion"/>
  </si>
  <si>
    <t>모집단위명</t>
  </si>
  <si>
    <t>입학정원</t>
  </si>
  <si>
    <t>정시모집</t>
  </si>
  <si>
    <t>수시 모집</t>
  </si>
  <si>
    <t>정원내
소  계</t>
  </si>
  <si>
    <t>정원내 특별전형</t>
  </si>
  <si>
    <t>정원외 특별전형</t>
  </si>
  <si>
    <t>수시
소계</t>
  </si>
  <si>
    <t>체육
특기자</t>
  </si>
  <si>
    <t>독자적기준에 의한 특별전형</t>
  </si>
  <si>
    <t>소계</t>
  </si>
  <si>
    <t>전문계
고교
출신자</t>
  </si>
  <si>
    <t>기초
생활
수급자</t>
  </si>
  <si>
    <t>특수
교육
대상자</t>
  </si>
  <si>
    <t>재외
국민</t>
  </si>
  <si>
    <t>서해5도지원</t>
  </si>
  <si>
    <t>전문계고졸
재직자</t>
  </si>
  <si>
    <t>비율</t>
  </si>
  <si>
    <t>인원</t>
  </si>
  <si>
    <t>종목</t>
  </si>
  <si>
    <t>학교장
추천자</t>
  </si>
  <si>
    <t>어학능력
우수자</t>
  </si>
  <si>
    <t>특정역량
우수자</t>
  </si>
  <si>
    <t>사회적
보호(배려)</t>
  </si>
  <si>
    <t>식물생명환경과학과</t>
  </si>
  <si>
    <t>자연과학</t>
  </si>
  <si>
    <t>5
(디자인학과 제외)</t>
  </si>
  <si>
    <t>동물생명환경과학과</t>
  </si>
  <si>
    <t>토목안전환경공학과</t>
  </si>
  <si>
    <t>공학</t>
  </si>
  <si>
    <t>건축학부 건축학전공</t>
  </si>
  <si>
    <t>건축학부 건축공학전공</t>
  </si>
  <si>
    <t>화학공학과</t>
  </si>
  <si>
    <t>컴퓨터웹정보공학과</t>
  </si>
  <si>
    <t>전기전자제어공학과</t>
  </si>
  <si>
    <t>디자인학과(무실기)</t>
  </si>
  <si>
    <t>예체능</t>
  </si>
  <si>
    <t>디자인학과(실기)</t>
  </si>
  <si>
    <t>정구</t>
  </si>
  <si>
    <t>인문사회</t>
  </si>
  <si>
    <t>법학과</t>
  </si>
  <si>
    <t>주간 소계</t>
  </si>
  <si>
    <t>야간 소계</t>
  </si>
  <si>
    <t>행정학과-글로벌물류트랙</t>
    <phoneticPr fontId="4" type="noConversion"/>
  </si>
  <si>
    <t>일반
전형</t>
    <phoneticPr fontId="4" type="noConversion"/>
  </si>
  <si>
    <t>[붙임1]</t>
    <phoneticPr fontId="4" type="noConversion"/>
  </si>
  <si>
    <t>비고</t>
    <phoneticPr fontId="4" type="noConversion"/>
  </si>
  <si>
    <t xml:space="preserve">정원내
특별전형
</t>
    <phoneticPr fontId="4" type="noConversion"/>
  </si>
  <si>
    <t>2014학년도 신입학 모집인원 총괄표</t>
    <phoneticPr fontId="5" type="noConversion"/>
  </si>
  <si>
    <t>2013학년도 신입학 모집단위 및 전형유형별 모집인원 현황 (확정)</t>
    <phoneticPr fontId="4" type="noConversion"/>
  </si>
  <si>
    <t>소계</t>
    <phoneticPr fontId="4" type="noConversion"/>
  </si>
  <si>
    <t>110</t>
  </si>
  <si>
    <t>120</t>
  </si>
  <si>
    <t>130</t>
  </si>
  <si>
    <t>140</t>
  </si>
  <si>
    <t>150</t>
  </si>
  <si>
    <t>210</t>
  </si>
  <si>
    <t>221</t>
  </si>
  <si>
    <t>222</t>
  </si>
  <si>
    <t>230</t>
  </si>
  <si>
    <t>240</t>
  </si>
  <si>
    <t>250</t>
  </si>
  <si>
    <t>260</t>
  </si>
  <si>
    <t>271</t>
  </si>
  <si>
    <t>272</t>
  </si>
  <si>
    <t>280</t>
  </si>
  <si>
    <t>410</t>
  </si>
  <si>
    <t>420</t>
  </si>
  <si>
    <t>430</t>
  </si>
  <si>
    <t>440</t>
  </si>
  <si>
    <t>450</t>
  </si>
  <si>
    <t>460</t>
  </si>
  <si>
    <t>510</t>
  </si>
  <si>
    <t>520</t>
  </si>
  <si>
    <t>530</t>
  </si>
  <si>
    <t>540</t>
  </si>
  <si>
    <t>550</t>
  </si>
  <si>
    <t>610</t>
  </si>
  <si>
    <t>620</t>
  </si>
  <si>
    <t>630</t>
  </si>
  <si>
    <t>640</t>
  </si>
  <si>
    <t>700</t>
  </si>
  <si>
    <t>710</t>
  </si>
  <si>
    <t>토목안전환경공학과-농업생태트랙</t>
    <phoneticPr fontId="4" type="noConversion"/>
  </si>
  <si>
    <t>273</t>
  </si>
  <si>
    <t>274</t>
  </si>
  <si>
    <t>디자인학과-무실기</t>
  </si>
  <si>
    <t>디자인학과-발상과표현</t>
  </si>
  <si>
    <t>디자인학과-기초디자인</t>
  </si>
  <si>
    <t>디자인학과-사고의전환</t>
  </si>
  <si>
    <t>특성화(전문계)출신자</t>
    <phoneticPr fontId="4" type="noConversion"/>
  </si>
  <si>
    <t>서해5도</t>
    <phoneticPr fontId="4" type="noConversion"/>
  </si>
  <si>
    <t>모집단위</t>
    <phoneticPr fontId="4" type="noConversion"/>
  </si>
  <si>
    <t>총계</t>
    <phoneticPr fontId="4" type="noConversion"/>
  </si>
  <si>
    <t>2015학년도 신입학 추가모집 모집인원(1차)</t>
    <phoneticPr fontId="4" type="noConversion"/>
  </si>
  <si>
    <t>정원내</t>
    <phoneticPr fontId="4" type="noConversion"/>
  </si>
  <si>
    <t>농어촌
학생</t>
    <phoneticPr fontId="4" type="noConversion"/>
  </si>
  <si>
    <t>총 계</t>
    <phoneticPr fontId="4" type="noConversion"/>
  </si>
  <si>
    <t>정원외(방문접수)</t>
    <phoneticPr fontId="4" type="noConversion"/>
  </si>
  <si>
    <t>기초생활
수급자등</t>
    <phoneticPr fontId="4" type="noConversion"/>
  </si>
  <si>
    <t>특수교육
대상자</t>
    <phoneticPr fontId="4" type="noConversion"/>
  </si>
  <si>
    <t>특성화
(전문계)
고졸재직자</t>
    <phoneticPr fontId="4" type="noConversion"/>
  </si>
  <si>
    <t>정원내
(인터넷접수)</t>
    <phoneticPr fontId="4" type="noConversion"/>
  </si>
  <si>
    <t>일반전형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</si>
</sst>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4"/>
      <name val="굴림"/>
      <family val="3"/>
      <charset val="129"/>
    </font>
    <font>
      <b/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HY울릉도M"/>
      <family val="1"/>
      <charset val="129"/>
    </font>
    <font>
      <sz val="12"/>
      <color theme="1"/>
      <name val="HY울릉도M"/>
      <family val="1"/>
      <charset val="129"/>
    </font>
    <font>
      <b/>
      <sz val="11"/>
      <color theme="0"/>
      <name val="맑은 고딕"/>
      <family val="3"/>
      <charset val="129"/>
      <scheme val="minor"/>
    </font>
    <font>
      <b/>
      <sz val="24"/>
      <name val="HY헤드라인M"/>
      <family val="1"/>
      <charset val="129"/>
    </font>
    <font>
      <sz val="1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7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 diagonalUp="1" diagonalDown="1">
      <left style="hair">
        <color indexed="64"/>
      </left>
      <right/>
      <top style="hair">
        <color indexed="64"/>
      </top>
      <bottom/>
      <diagonal style="hair">
        <color indexed="64"/>
      </diagonal>
    </border>
    <border diagonalUp="1" diagonalDown="1">
      <left/>
      <right/>
      <top style="hair">
        <color indexed="64"/>
      </top>
      <bottom/>
      <diagonal style="hair">
        <color indexed="64"/>
      </diagonal>
    </border>
    <border diagonalUp="1" diagonalDown="1">
      <left/>
      <right style="hair">
        <color auto="1"/>
      </right>
      <top style="hair">
        <color indexed="64"/>
      </top>
      <bottom/>
      <diagonal style="hair">
        <color indexed="64"/>
      </diagonal>
    </border>
    <border diagonalUp="1" diagonalDown="1">
      <left style="hair">
        <color indexed="64"/>
      </left>
      <right/>
      <top/>
      <bottom/>
      <diagonal style="hair">
        <color indexed="64"/>
      </diagonal>
    </border>
    <border diagonalUp="1" diagonalDown="1">
      <left/>
      <right/>
      <top/>
      <bottom/>
      <diagonal style="hair">
        <color indexed="64"/>
      </diagonal>
    </border>
    <border diagonalUp="1" diagonalDown="1">
      <left/>
      <right style="hair">
        <color auto="1"/>
      </right>
      <top/>
      <bottom/>
      <diagonal style="hair">
        <color indexed="64"/>
      </diagonal>
    </border>
    <border diagonalUp="1" diagonalDown="1">
      <left style="hair">
        <color indexed="64"/>
      </left>
      <right/>
      <top/>
      <bottom style="hair">
        <color auto="1"/>
      </bottom>
      <diagonal style="hair">
        <color indexed="64"/>
      </diagonal>
    </border>
    <border diagonalUp="1" diagonalDown="1">
      <left/>
      <right/>
      <top/>
      <bottom style="hair">
        <color auto="1"/>
      </bottom>
      <diagonal style="hair">
        <color indexed="64"/>
      </diagonal>
    </border>
    <border diagonalUp="1" diagonalDown="1">
      <left/>
      <right style="hair">
        <color auto="1"/>
      </right>
      <top/>
      <bottom style="hair">
        <color auto="1"/>
      </bottom>
      <diagonal style="hair">
        <color indexed="64"/>
      </diagonal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 diagonalUp="1" diagonalDown="1">
      <left style="hair">
        <color auto="1"/>
      </left>
      <right style="hair">
        <color auto="1"/>
      </right>
      <top style="hair">
        <color auto="1"/>
      </top>
      <bottom/>
      <diagonal style="hair">
        <color auto="1"/>
      </diagonal>
    </border>
    <border diagonalUp="1" diagonalDown="1">
      <left style="hair">
        <color auto="1"/>
      </left>
      <right style="hair">
        <color auto="1"/>
      </right>
      <top/>
      <bottom/>
      <diagonal style="hair">
        <color auto="1"/>
      </diagonal>
    </border>
    <border diagonalUp="1" diagonalDown="1">
      <left style="hair">
        <color auto="1"/>
      </left>
      <right style="hair">
        <color auto="1"/>
      </right>
      <top/>
      <bottom style="hair">
        <color auto="1"/>
      </bottom>
      <diagonal style="hair">
        <color auto="1"/>
      </diagonal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double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medium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auto="1"/>
      </left>
      <right style="hair">
        <color indexed="64"/>
      </right>
      <top/>
      <bottom style="double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 style="medium">
        <color indexed="64"/>
      </right>
      <top/>
      <bottom style="double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auto="1"/>
      </right>
      <top/>
      <bottom style="medium">
        <color auto="1"/>
      </bottom>
      <diagonal/>
    </border>
  </borders>
  <cellStyleXfs count="8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0" borderId="0"/>
    <xf numFmtId="0" fontId="7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77">
    <xf numFmtId="0" fontId="0" fillId="0" borderId="0" xfId="0">
      <alignment vertical="center"/>
    </xf>
    <xf numFmtId="0" fontId="14" fillId="0" borderId="0" xfId="2" applyFont="1">
      <alignment vertical="center"/>
    </xf>
    <xf numFmtId="0" fontId="14" fillId="0" borderId="0" xfId="2" applyFont="1" applyAlignment="1">
      <alignment vertical="center" shrinkToFit="1"/>
    </xf>
    <xf numFmtId="9" fontId="14" fillId="0" borderId="0" xfId="2" applyNumberFormat="1" applyFont="1">
      <alignment vertical="center"/>
    </xf>
    <xf numFmtId="0" fontId="15" fillId="0" borderId="0" xfId="0" applyFont="1">
      <alignment vertical="center"/>
    </xf>
    <xf numFmtId="0" fontId="0" fillId="0" borderId="0" xfId="0">
      <alignment vertical="center"/>
    </xf>
    <xf numFmtId="176" fontId="0" fillId="8" borderId="30" xfId="0" applyNumberFormat="1" applyFill="1" applyBorder="1" applyAlignment="1">
      <alignment horizontal="right" vertical="center"/>
    </xf>
    <xf numFmtId="9" fontId="3" fillId="0" borderId="0" xfId="2" applyNumberFormat="1">
      <alignment vertical="center"/>
    </xf>
    <xf numFmtId="0" fontId="3" fillId="0" borderId="0" xfId="2">
      <alignment vertical="center"/>
    </xf>
    <xf numFmtId="0" fontId="0" fillId="6" borderId="1" xfId="0" applyFill="1" applyBorder="1" applyAlignment="1">
      <alignment horizontal="center" vertical="center"/>
    </xf>
    <xf numFmtId="0" fontId="6" fillId="0" borderId="0" xfId="2" applyFont="1">
      <alignment vertical="center"/>
    </xf>
    <xf numFmtId="0" fontId="6" fillId="0" borderId="0" xfId="2" applyFont="1" applyAlignment="1">
      <alignment vertical="center" shrinkToFit="1"/>
    </xf>
    <xf numFmtId="0" fontId="0" fillId="0" borderId="39" xfId="0" applyBorder="1">
      <alignment vertical="center"/>
    </xf>
    <xf numFmtId="176" fontId="11" fillId="7" borderId="32" xfId="0" applyNumberFormat="1" applyFont="1" applyFill="1" applyBorder="1" applyAlignment="1">
      <alignment horizontal="right" vertical="center"/>
    </xf>
    <xf numFmtId="176" fontId="11" fillId="0" borderId="32" xfId="0" applyNumberFormat="1" applyFon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6" fontId="0" fillId="7" borderId="32" xfId="0" applyNumberFormat="1" applyFill="1" applyBorder="1" applyAlignment="1">
      <alignment horizontal="right" vertical="center"/>
    </xf>
    <xf numFmtId="176" fontId="0" fillId="0" borderId="3" xfId="0" applyNumberFormat="1" applyFill="1" applyBorder="1" applyAlignment="1">
      <alignment horizontal="center" vertical="center"/>
    </xf>
    <xf numFmtId="176" fontId="0" fillId="0" borderId="2" xfId="0" applyNumberFormat="1" applyFill="1" applyBorder="1" applyAlignment="1">
      <alignment horizontal="center" vertical="center"/>
    </xf>
    <xf numFmtId="176" fontId="0" fillId="0" borderId="6" xfId="0" applyNumberFormat="1" applyFill="1" applyBorder="1" applyAlignment="1">
      <alignment horizontal="center" vertical="center"/>
    </xf>
    <xf numFmtId="176" fontId="0" fillId="6" borderId="38" xfId="0" applyNumberFormat="1" applyFill="1" applyBorder="1" applyAlignment="1">
      <alignment horizontal="right" vertical="center"/>
    </xf>
    <xf numFmtId="41" fontId="0" fillId="7" borderId="38" xfId="1" applyFont="1" applyFill="1" applyBorder="1" applyAlignment="1">
      <alignment horizontal="right" vertical="center"/>
    </xf>
    <xf numFmtId="0" fontId="9" fillId="0" borderId="28" xfId="0" applyFont="1" applyBorder="1" applyAlignment="1">
      <alignment horizontal="left" vertical="center"/>
    </xf>
    <xf numFmtId="176" fontId="0" fillId="0" borderId="0" xfId="0" applyNumberFormat="1">
      <alignment vertical="center"/>
    </xf>
    <xf numFmtId="0" fontId="18" fillId="0" borderId="0" xfId="2" applyFont="1">
      <alignment vertical="center"/>
    </xf>
    <xf numFmtId="0" fontId="15" fillId="0" borderId="32" xfId="0" applyFont="1" applyBorder="1">
      <alignment vertical="center"/>
    </xf>
    <xf numFmtId="176" fontId="14" fillId="0" borderId="32" xfId="0" applyNumberFormat="1" applyFont="1" applyBorder="1" applyAlignment="1">
      <alignment horizontal="right" vertical="center"/>
    </xf>
    <xf numFmtId="176" fontId="14" fillId="2" borderId="32" xfId="0" applyNumberFormat="1" applyFont="1" applyFill="1" applyBorder="1" applyAlignment="1">
      <alignment horizontal="right" vertical="center"/>
    </xf>
    <xf numFmtId="176" fontId="14" fillId="9" borderId="32" xfId="0" applyNumberFormat="1" applyFont="1" applyFill="1" applyBorder="1" applyAlignment="1">
      <alignment horizontal="right" vertical="center"/>
    </xf>
    <xf numFmtId="176" fontId="17" fillId="9" borderId="32" xfId="0" applyNumberFormat="1" applyFont="1" applyFill="1" applyBorder="1" applyAlignment="1">
      <alignment horizontal="right" vertical="center"/>
    </xf>
    <xf numFmtId="0" fontId="15" fillId="0" borderId="36" xfId="0" applyFont="1" applyBorder="1">
      <alignment vertical="center"/>
    </xf>
    <xf numFmtId="0" fontId="15" fillId="0" borderId="33" xfId="0" applyFont="1" applyBorder="1">
      <alignment vertical="center"/>
    </xf>
    <xf numFmtId="0" fontId="15" fillId="0" borderId="36" xfId="0" applyFont="1" applyBorder="1" applyAlignment="1">
      <alignment horizontal="left" vertical="center"/>
    </xf>
    <xf numFmtId="0" fontId="15" fillId="9" borderId="33" xfId="0" applyFont="1" applyFill="1" applyBorder="1">
      <alignment vertical="center"/>
    </xf>
    <xf numFmtId="176" fontId="14" fillId="9" borderId="34" xfId="0" applyNumberFormat="1" applyFont="1" applyFill="1" applyBorder="1" applyAlignment="1">
      <alignment horizontal="right" vertical="center"/>
    </xf>
    <xf numFmtId="176" fontId="17" fillId="9" borderId="34" xfId="0" applyNumberFormat="1" applyFont="1" applyFill="1" applyBorder="1" applyAlignment="1">
      <alignment horizontal="right" vertical="center"/>
    </xf>
    <xf numFmtId="0" fontId="15" fillId="9" borderId="35" xfId="0" applyFont="1" applyFill="1" applyBorder="1">
      <alignment vertical="center"/>
    </xf>
    <xf numFmtId="0" fontId="15" fillId="0" borderId="4" xfId="0" applyFont="1" applyBorder="1">
      <alignment vertical="center"/>
    </xf>
    <xf numFmtId="0" fontId="15" fillId="0" borderId="24" xfId="0" applyFont="1" applyBorder="1">
      <alignment vertical="center"/>
    </xf>
    <xf numFmtId="176" fontId="14" fillId="0" borderId="24" xfId="0" applyNumberFormat="1" applyFont="1" applyBorder="1" applyAlignment="1">
      <alignment horizontal="right" vertical="center"/>
    </xf>
    <xf numFmtId="0" fontId="15" fillId="0" borderId="5" xfId="0" applyFont="1" applyBorder="1">
      <alignment vertical="center"/>
    </xf>
    <xf numFmtId="176" fontId="14" fillId="0" borderId="24" xfId="0" applyNumberFormat="1" applyFont="1" applyFill="1" applyBorder="1" applyAlignment="1">
      <alignment horizontal="right" vertical="center"/>
    </xf>
    <xf numFmtId="176" fontId="14" fillId="0" borderId="32" xfId="0" applyNumberFormat="1" applyFont="1" applyFill="1" applyBorder="1" applyAlignment="1">
      <alignment horizontal="right" vertical="center"/>
    </xf>
    <xf numFmtId="0" fontId="17" fillId="4" borderId="1" xfId="0" applyFont="1" applyFill="1" applyBorder="1" applyAlignment="1">
      <alignment horizontal="center" vertical="center"/>
    </xf>
    <xf numFmtId="176" fontId="17" fillId="10" borderId="24" xfId="0" applyNumberFormat="1" applyFont="1" applyFill="1" applyBorder="1" applyAlignment="1">
      <alignment horizontal="right" vertical="center"/>
    </xf>
    <xf numFmtId="176" fontId="17" fillId="10" borderId="32" xfId="0" applyNumberFormat="1" applyFont="1" applyFill="1" applyBorder="1" applyAlignment="1">
      <alignment horizontal="right" vertical="center"/>
    </xf>
    <xf numFmtId="41" fontId="0" fillId="0" borderId="24" xfId="1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9" fillId="5" borderId="32" xfId="0" applyFont="1" applyFill="1" applyBorder="1" applyAlignment="1">
      <alignment horizontal="center" vertical="center" wrapText="1"/>
    </xf>
    <xf numFmtId="0" fontId="10" fillId="5" borderId="32" xfId="0" applyFont="1" applyFill="1" applyBorder="1" applyAlignment="1">
      <alignment horizontal="center" vertical="center" wrapText="1"/>
    </xf>
    <xf numFmtId="0" fontId="0" fillId="0" borderId="36" xfId="0" applyBorder="1">
      <alignment vertical="center"/>
    </xf>
    <xf numFmtId="0" fontId="0" fillId="0" borderId="32" xfId="0" applyBorder="1">
      <alignment vertical="center"/>
    </xf>
    <xf numFmtId="176" fontId="0" fillId="0" borderId="32" xfId="0" applyNumberFormat="1" applyFill="1" applyBorder="1" applyAlignment="1">
      <alignment horizontal="right" vertical="center"/>
    </xf>
    <xf numFmtId="176" fontId="0" fillId="6" borderId="32" xfId="0" applyNumberFormat="1" applyFill="1" applyBorder="1" applyAlignment="1">
      <alignment horizontal="right" vertical="center"/>
    </xf>
    <xf numFmtId="176" fontId="0" fillId="8" borderId="33" xfId="0" applyNumberFormat="1" applyFill="1" applyBorder="1" applyAlignment="1">
      <alignment horizontal="right" vertical="center"/>
    </xf>
    <xf numFmtId="0" fontId="0" fillId="0" borderId="36" xfId="0" applyBorder="1" applyAlignment="1">
      <alignment horizontal="left" vertical="center"/>
    </xf>
    <xf numFmtId="176" fontId="0" fillId="0" borderId="38" xfId="0" applyNumberFormat="1" applyBorder="1" applyAlignment="1">
      <alignment horizontal="center" vertical="center"/>
    </xf>
    <xf numFmtId="176" fontId="0" fillId="0" borderId="38" xfId="0" applyNumberFormat="1" applyFill="1" applyBorder="1" applyAlignment="1">
      <alignment horizontal="right" vertical="center"/>
    </xf>
    <xf numFmtId="176" fontId="0" fillId="0" borderId="38" xfId="0" applyNumberFormat="1" applyFill="1" applyBorder="1" applyAlignment="1">
      <alignment horizontal="center" vertical="center"/>
    </xf>
    <xf numFmtId="176" fontId="0" fillId="0" borderId="32" xfId="0" applyNumberFormat="1" applyFill="1" applyBorder="1" applyAlignment="1">
      <alignment vertical="center"/>
    </xf>
    <xf numFmtId="176" fontId="11" fillId="2" borderId="32" xfId="0" applyNumberFormat="1" applyFont="1" applyFill="1" applyBorder="1" applyAlignment="1">
      <alignment horizontal="right" vertical="center"/>
    </xf>
    <xf numFmtId="176" fontId="0" fillId="0" borderId="32" xfId="0" applyNumberFormat="1" applyBorder="1" applyAlignment="1">
      <alignment horizontal="center" vertical="center"/>
    </xf>
    <xf numFmtId="176" fontId="0" fillId="2" borderId="32" xfId="0" applyNumberFormat="1" applyFill="1" applyBorder="1" applyAlignment="1">
      <alignment horizontal="right" vertical="center"/>
    </xf>
    <xf numFmtId="176" fontId="21" fillId="7" borderId="32" xfId="0" applyNumberFormat="1" applyFont="1" applyFill="1" applyBorder="1" applyAlignment="1">
      <alignment horizontal="right" vertical="center"/>
    </xf>
    <xf numFmtId="176" fontId="12" fillId="7" borderId="32" xfId="0" applyNumberFormat="1" applyFont="1" applyFill="1" applyBorder="1" applyAlignment="1">
      <alignment horizontal="right" vertical="center"/>
    </xf>
    <xf numFmtId="176" fontId="20" fillId="6" borderId="32" xfId="0" applyNumberFormat="1" applyFont="1" applyFill="1" applyBorder="1" applyAlignment="1">
      <alignment horizontal="right" vertical="center"/>
    </xf>
    <xf numFmtId="176" fontId="20" fillId="6" borderId="33" xfId="0" applyNumberFormat="1" applyFont="1" applyFill="1" applyBorder="1" applyAlignment="1">
      <alignment horizontal="right" vertical="center"/>
    </xf>
    <xf numFmtId="176" fontId="21" fillId="11" borderId="34" xfId="0" applyNumberFormat="1" applyFont="1" applyFill="1" applyBorder="1" applyAlignment="1">
      <alignment horizontal="right" vertical="center"/>
    </xf>
    <xf numFmtId="176" fontId="12" fillId="11" borderId="34" xfId="0" applyNumberFormat="1" applyFont="1" applyFill="1" applyBorder="1" applyAlignment="1">
      <alignment horizontal="right" vertical="center"/>
    </xf>
    <xf numFmtId="176" fontId="21" fillId="11" borderId="35" xfId="0" applyNumberFormat="1" applyFont="1" applyFill="1" applyBorder="1" applyAlignment="1">
      <alignment horizontal="right" vertical="center"/>
    </xf>
    <xf numFmtId="176" fontId="11" fillId="12" borderId="32" xfId="0" applyNumberFormat="1" applyFont="1" applyFill="1" applyBorder="1" applyAlignment="1">
      <alignment horizontal="right" vertical="center"/>
    </xf>
    <xf numFmtId="176" fontId="21" fillId="12" borderId="34" xfId="0" applyNumberFormat="1" applyFont="1" applyFill="1" applyBorder="1" applyAlignment="1">
      <alignment horizontal="right" vertical="center"/>
    </xf>
    <xf numFmtId="0" fontId="23" fillId="0" borderId="0" xfId="0" applyFont="1">
      <alignment vertical="center"/>
    </xf>
    <xf numFmtId="0" fontId="0" fillId="0" borderId="0" xfId="0">
      <alignment vertical="center"/>
    </xf>
    <xf numFmtId="0" fontId="24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32" xfId="0" applyFill="1" applyBorder="1">
      <alignment vertical="center"/>
    </xf>
    <xf numFmtId="0" fontId="12" fillId="0" borderId="32" xfId="0" applyFont="1" applyFill="1" applyBorder="1">
      <alignment vertical="center"/>
    </xf>
    <xf numFmtId="176" fontId="11" fillId="0" borderId="32" xfId="0" applyNumberFormat="1" applyFont="1" applyFill="1" applyBorder="1" applyAlignment="1">
      <alignment horizontal="center" vertical="center"/>
    </xf>
    <xf numFmtId="49" fontId="0" fillId="0" borderId="32" xfId="0" applyNumberFormat="1" applyFill="1" applyBorder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center" vertical="center" shrinkToFit="1"/>
    </xf>
    <xf numFmtId="0" fontId="6" fillId="0" borderId="0" xfId="2" applyFont="1" applyAlignment="1">
      <alignment horizontal="center" vertical="center"/>
    </xf>
    <xf numFmtId="176" fontId="24" fillId="0" borderId="0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0" borderId="24" xfId="0" applyNumberFormat="1" applyFont="1" applyBorder="1" applyAlignment="1">
      <alignment horizontal="center" vertical="center"/>
    </xf>
    <xf numFmtId="0" fontId="0" fillId="0" borderId="36" xfId="0" applyFill="1" applyBorder="1" applyAlignment="1">
      <alignment vertical="center" shrinkToFit="1"/>
    </xf>
    <xf numFmtId="0" fontId="0" fillId="0" borderId="32" xfId="0" applyFill="1" applyBorder="1" applyAlignment="1">
      <alignment vertical="center" shrinkToFit="1"/>
    </xf>
    <xf numFmtId="0" fontId="0" fillId="0" borderId="36" xfId="0" applyFill="1" applyBorder="1" applyAlignment="1">
      <alignment horizontal="left" vertical="center" shrinkToFit="1"/>
    </xf>
    <xf numFmtId="0" fontId="12" fillId="0" borderId="36" xfId="0" applyFont="1" applyFill="1" applyBorder="1" applyAlignment="1">
      <alignment horizontal="left" vertical="center" shrinkToFit="1"/>
    </xf>
    <xf numFmtId="0" fontId="12" fillId="0" borderId="32" xfId="0" applyFont="1" applyFill="1" applyBorder="1" applyAlignment="1">
      <alignment vertical="center" shrinkToFit="1"/>
    </xf>
    <xf numFmtId="0" fontId="12" fillId="0" borderId="36" xfId="0" applyFont="1" applyFill="1" applyBorder="1" applyAlignment="1">
      <alignment vertical="center" shrinkToFit="1"/>
    </xf>
    <xf numFmtId="0" fontId="0" fillId="0" borderId="4" xfId="0" applyFill="1" applyBorder="1" applyAlignment="1">
      <alignment vertical="center" shrinkToFit="1"/>
    </xf>
    <xf numFmtId="0" fontId="0" fillId="0" borderId="24" xfId="0" applyFill="1" applyBorder="1" applyAlignment="1">
      <alignment vertical="center" shrinkToFit="1"/>
    </xf>
    <xf numFmtId="0" fontId="0" fillId="0" borderId="24" xfId="0" applyFill="1" applyBorder="1">
      <alignment vertical="center"/>
    </xf>
    <xf numFmtId="176" fontId="11" fillId="0" borderId="24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2" applyBorder="1">
      <alignment vertical="center"/>
    </xf>
    <xf numFmtId="176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15" fillId="0" borderId="0" xfId="0" applyFont="1" applyBorder="1">
      <alignment vertical="center"/>
    </xf>
    <xf numFmtId="176" fontId="21" fillId="0" borderId="0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32" xfId="0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/>
    </xf>
    <xf numFmtId="0" fontId="12" fillId="0" borderId="32" xfId="1" applyNumberFormat="1" applyFont="1" applyFill="1" applyBorder="1" applyAlignment="1">
      <alignment horizontal="center" vertical="center"/>
    </xf>
    <xf numFmtId="176" fontId="12" fillId="0" borderId="32" xfId="0" applyNumberFormat="1" applyFont="1" applyFill="1" applyBorder="1" applyAlignment="1">
      <alignment horizontal="center" vertical="center"/>
    </xf>
    <xf numFmtId="176" fontId="7" fillId="0" borderId="32" xfId="0" applyNumberFormat="1" applyFont="1" applyBorder="1" applyAlignment="1">
      <alignment horizontal="center" vertical="center"/>
    </xf>
    <xf numFmtId="176" fontId="0" fillId="0" borderId="23" xfId="0" applyNumberFormat="1" applyFont="1" applyFill="1" applyBorder="1" applyAlignment="1">
      <alignment horizontal="center" vertical="center"/>
    </xf>
    <xf numFmtId="176" fontId="0" fillId="0" borderId="24" xfId="0" applyNumberFormat="1" applyFont="1" applyFill="1" applyBorder="1" applyAlignment="1">
      <alignment horizontal="center" vertical="center"/>
    </xf>
    <xf numFmtId="0" fontId="20" fillId="0" borderId="52" xfId="0" applyFont="1" applyFill="1" applyBorder="1" applyAlignment="1">
      <alignment vertical="center"/>
    </xf>
    <xf numFmtId="0" fontId="20" fillId="0" borderId="53" xfId="0" applyFont="1" applyFill="1" applyBorder="1" applyAlignment="1">
      <alignment vertical="center"/>
    </xf>
    <xf numFmtId="0" fontId="20" fillId="0" borderId="54" xfId="0" applyFont="1" applyFill="1" applyBorder="1" applyAlignment="1">
      <alignment vertical="center"/>
    </xf>
    <xf numFmtId="176" fontId="20" fillId="0" borderId="5" xfId="0" applyNumberFormat="1" applyFont="1" applyFill="1" applyBorder="1" applyAlignment="1">
      <alignment horizontal="center" vertical="center"/>
    </xf>
    <xf numFmtId="176" fontId="20" fillId="0" borderId="63" xfId="0" applyNumberFormat="1" applyFont="1" applyFill="1" applyBorder="1" applyAlignment="1">
      <alignment horizontal="center" vertical="center"/>
    </xf>
    <xf numFmtId="176" fontId="0" fillId="0" borderId="3" xfId="0" applyNumberFormat="1" applyFont="1" applyFill="1" applyBorder="1" applyAlignment="1">
      <alignment horizontal="center" vertical="center"/>
    </xf>
    <xf numFmtId="176" fontId="0" fillId="0" borderId="47" xfId="0" applyNumberFormat="1" applyFont="1" applyFill="1" applyBorder="1" applyAlignment="1">
      <alignment horizontal="center" vertical="center"/>
    </xf>
    <xf numFmtId="176" fontId="12" fillId="0" borderId="47" xfId="0" applyNumberFormat="1" applyFont="1" applyFill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176" fontId="7" fillId="0" borderId="51" xfId="0" applyNumberFormat="1" applyFont="1" applyBorder="1" applyAlignment="1">
      <alignment horizontal="center" vertical="center"/>
    </xf>
    <xf numFmtId="176" fontId="12" fillId="0" borderId="51" xfId="0" applyNumberFormat="1" applyFont="1" applyFill="1" applyBorder="1" applyAlignment="1">
      <alignment horizontal="center" vertical="center"/>
    </xf>
    <xf numFmtId="176" fontId="20" fillId="0" borderId="67" xfId="0" applyNumberFormat="1" applyFont="1" applyBorder="1" applyAlignment="1">
      <alignment horizontal="center" vertical="center"/>
    </xf>
    <xf numFmtId="176" fontId="20" fillId="0" borderId="65" xfId="0" applyNumberFormat="1" applyFont="1" applyBorder="1" applyAlignment="1">
      <alignment horizontal="center" vertical="center"/>
    </xf>
    <xf numFmtId="176" fontId="21" fillId="0" borderId="65" xfId="0" applyNumberFormat="1" applyFont="1" applyFill="1" applyBorder="1" applyAlignment="1">
      <alignment horizontal="center" vertical="center"/>
    </xf>
    <xf numFmtId="0" fontId="0" fillId="0" borderId="45" xfId="0" applyFill="1" applyBorder="1" applyAlignment="1">
      <alignment vertical="center" shrinkToFit="1"/>
    </xf>
    <xf numFmtId="0" fontId="0" fillId="0" borderId="38" xfId="0" applyFill="1" applyBorder="1" applyAlignment="1">
      <alignment vertical="center" shrinkToFit="1"/>
    </xf>
    <xf numFmtId="0" fontId="0" fillId="0" borderId="38" xfId="0" applyFill="1" applyBorder="1">
      <alignment vertical="center"/>
    </xf>
    <xf numFmtId="176" fontId="11" fillId="0" borderId="38" xfId="0" applyNumberFormat="1" applyFont="1" applyFill="1" applyBorder="1" applyAlignment="1">
      <alignment horizontal="center" vertical="center"/>
    </xf>
    <xf numFmtId="176" fontId="0" fillId="0" borderId="57" xfId="0" applyNumberFormat="1" applyFont="1" applyFill="1" applyBorder="1" applyAlignment="1">
      <alignment horizontal="center" vertical="center"/>
    </xf>
    <xf numFmtId="176" fontId="20" fillId="0" borderId="68" xfId="0" applyNumberFormat="1" applyFont="1" applyBorder="1" applyAlignment="1">
      <alignment horizontal="center" vertical="center"/>
    </xf>
    <xf numFmtId="176" fontId="7" fillId="0" borderId="49" xfId="0" applyNumberFormat="1" applyFont="1" applyBorder="1" applyAlignment="1">
      <alignment horizontal="center" vertical="center"/>
    </xf>
    <xf numFmtId="176" fontId="7" fillId="0" borderId="38" xfId="0" applyNumberFormat="1" applyFont="1" applyBorder="1" applyAlignment="1">
      <alignment horizontal="center" vertical="center"/>
    </xf>
    <xf numFmtId="176" fontId="20" fillId="0" borderId="61" xfId="0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left" vertical="center" shrinkToFit="1"/>
    </xf>
    <xf numFmtId="0" fontId="12" fillId="0" borderId="24" xfId="0" applyFont="1" applyFill="1" applyBorder="1" applyAlignment="1">
      <alignment vertical="center" shrinkToFit="1"/>
    </xf>
    <xf numFmtId="0" fontId="12" fillId="0" borderId="24" xfId="0" applyFont="1" applyFill="1" applyBorder="1">
      <alignment vertical="center"/>
    </xf>
    <xf numFmtId="176" fontId="12" fillId="0" borderId="24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2" fillId="0" borderId="6" xfId="0" applyNumberFormat="1" applyFont="1" applyFill="1" applyBorder="1" applyAlignment="1">
      <alignment horizontal="center" vertical="center"/>
    </xf>
    <xf numFmtId="0" fontId="21" fillId="0" borderId="70" xfId="0" applyFont="1" applyFill="1" applyBorder="1" applyAlignment="1">
      <alignment horizontal="center" vertical="center"/>
    </xf>
    <xf numFmtId="176" fontId="21" fillId="0" borderId="70" xfId="0" applyNumberFormat="1" applyFont="1" applyFill="1" applyBorder="1" applyAlignment="1">
      <alignment horizontal="center" vertical="center"/>
    </xf>
    <xf numFmtId="176" fontId="21" fillId="0" borderId="71" xfId="0" applyNumberFormat="1" applyFont="1" applyFill="1" applyBorder="1" applyAlignment="1">
      <alignment horizontal="center" vertical="center"/>
    </xf>
    <xf numFmtId="176" fontId="21" fillId="0" borderId="59" xfId="0" applyNumberFormat="1" applyFont="1" applyFill="1" applyBorder="1" applyAlignment="1">
      <alignment horizontal="center" vertical="center"/>
    </xf>
    <xf numFmtId="176" fontId="21" fillId="0" borderId="48" xfId="0" applyNumberFormat="1" applyFont="1" applyFill="1" applyBorder="1" applyAlignment="1">
      <alignment horizontal="center" vertical="center"/>
    </xf>
    <xf numFmtId="176" fontId="20" fillId="0" borderId="70" xfId="0" applyNumberFormat="1" applyFont="1" applyFill="1" applyBorder="1" applyAlignment="1">
      <alignment horizontal="center" vertical="center"/>
    </xf>
    <xf numFmtId="176" fontId="20" fillId="0" borderId="72" xfId="0" applyNumberFormat="1" applyFont="1" applyFill="1" applyBorder="1" applyAlignment="1">
      <alignment horizontal="center" vertical="center"/>
    </xf>
    <xf numFmtId="0" fontId="26" fillId="0" borderId="45" xfId="0" applyFont="1" applyFill="1" applyBorder="1" applyAlignment="1">
      <alignment horizontal="left" vertical="center" shrinkToFit="1"/>
    </xf>
    <xf numFmtId="0" fontId="12" fillId="0" borderId="38" xfId="0" applyFont="1" applyFill="1" applyBorder="1" applyAlignment="1">
      <alignment vertical="center" shrinkToFit="1"/>
    </xf>
    <xf numFmtId="0" fontId="12" fillId="0" borderId="38" xfId="0" applyFont="1" applyFill="1" applyBorder="1">
      <alignment vertical="center"/>
    </xf>
    <xf numFmtId="176" fontId="12" fillId="0" borderId="38" xfId="0" applyNumberFormat="1" applyFont="1" applyFill="1" applyBorder="1" applyAlignment="1">
      <alignment horizontal="center" vertical="center"/>
    </xf>
    <xf numFmtId="176" fontId="12" fillId="0" borderId="57" xfId="0" applyNumberFormat="1" applyFont="1" applyFill="1" applyBorder="1" applyAlignment="1">
      <alignment horizontal="center" vertical="center"/>
    </xf>
    <xf numFmtId="176" fontId="21" fillId="0" borderId="68" xfId="0" applyNumberFormat="1" applyFont="1" applyFill="1" applyBorder="1" applyAlignment="1">
      <alignment horizontal="center" vertical="center"/>
    </xf>
    <xf numFmtId="176" fontId="12" fillId="0" borderId="49" xfId="0" applyNumberFormat="1" applyFont="1" applyFill="1" applyBorder="1" applyAlignment="1">
      <alignment horizontal="center" vertical="center"/>
    </xf>
    <xf numFmtId="0" fontId="12" fillId="0" borderId="38" xfId="1" applyNumberFormat="1" applyFont="1" applyFill="1" applyBorder="1" applyAlignment="1">
      <alignment horizontal="center" vertical="center"/>
    </xf>
    <xf numFmtId="0" fontId="21" fillId="0" borderId="73" xfId="0" applyFont="1" applyFill="1" applyBorder="1" applyAlignment="1">
      <alignment horizontal="center" vertical="center"/>
    </xf>
    <xf numFmtId="176" fontId="21" fillId="0" borderId="73" xfId="0" applyNumberFormat="1" applyFont="1" applyFill="1" applyBorder="1" applyAlignment="1">
      <alignment horizontal="center" vertical="center"/>
    </xf>
    <xf numFmtId="176" fontId="21" fillId="0" borderId="74" xfId="0" applyNumberFormat="1" applyFont="1" applyFill="1" applyBorder="1" applyAlignment="1">
      <alignment horizontal="center" vertical="center"/>
    </xf>
    <xf numFmtId="176" fontId="21" fillId="0" borderId="75" xfId="0" applyNumberFormat="1" applyFont="1" applyFill="1" applyBorder="1" applyAlignment="1">
      <alignment horizontal="center" vertical="center"/>
    </xf>
    <xf numFmtId="176" fontId="21" fillId="0" borderId="76" xfId="0" applyNumberFormat="1" applyFont="1" applyFill="1" applyBorder="1" applyAlignment="1">
      <alignment horizontal="center" vertical="center"/>
    </xf>
    <xf numFmtId="0" fontId="20" fillId="0" borderId="64" xfId="0" applyFont="1" applyFill="1" applyBorder="1" applyAlignment="1">
      <alignment horizontal="center" vertical="center" wrapText="1"/>
    </xf>
    <xf numFmtId="176" fontId="20" fillId="0" borderId="61" xfId="0" applyNumberFormat="1" applyFont="1" applyFill="1" applyBorder="1" applyAlignment="1">
      <alignment horizontal="center" vertical="center"/>
    </xf>
    <xf numFmtId="176" fontId="20" fillId="0" borderId="5" xfId="0" applyNumberFormat="1" applyFont="1" applyFill="1" applyBorder="1" applyAlignment="1">
      <alignment horizontal="center" vertical="center"/>
    </xf>
    <xf numFmtId="0" fontId="20" fillId="0" borderId="60" xfId="0" applyFont="1" applyFill="1" applyBorder="1" applyAlignment="1">
      <alignment horizontal="center" vertical="center"/>
    </xf>
    <xf numFmtId="0" fontId="20" fillId="0" borderId="61" xfId="0" applyFont="1" applyFill="1" applyBorder="1" applyAlignment="1">
      <alignment horizontal="center" vertical="center"/>
    </xf>
    <xf numFmtId="0" fontId="20" fillId="0" borderId="62" xfId="0" applyFont="1" applyFill="1" applyBorder="1" applyAlignment="1">
      <alignment horizontal="center" vertical="center"/>
    </xf>
    <xf numFmtId="0" fontId="20" fillId="0" borderId="57" xfId="0" applyFont="1" applyFill="1" applyBorder="1" applyAlignment="1">
      <alignment horizontal="center" vertical="center" wrapText="1"/>
    </xf>
    <xf numFmtId="0" fontId="20" fillId="0" borderId="54" xfId="0" applyFont="1" applyFill="1" applyBorder="1" applyAlignment="1">
      <alignment horizontal="center" vertical="center"/>
    </xf>
    <xf numFmtId="0" fontId="20" fillId="0" borderId="38" xfId="0" applyFont="1" applyFill="1" applyBorder="1" applyAlignment="1">
      <alignment horizontal="center" vertical="center" wrapText="1"/>
    </xf>
    <xf numFmtId="0" fontId="20" fillId="0" borderId="56" xfId="0" applyFont="1" applyFill="1" applyBorder="1" applyAlignment="1">
      <alignment horizontal="center" vertical="center"/>
    </xf>
    <xf numFmtId="0" fontId="20" fillId="0" borderId="49" xfId="0" applyFont="1" applyFill="1" applyBorder="1" applyAlignment="1">
      <alignment horizontal="center" vertical="center" wrapText="1"/>
    </xf>
    <xf numFmtId="0" fontId="20" fillId="0" borderId="55" xfId="0" applyFont="1" applyFill="1" applyBorder="1" applyAlignment="1">
      <alignment horizontal="center" vertical="center" wrapText="1"/>
    </xf>
    <xf numFmtId="0" fontId="20" fillId="0" borderId="65" xfId="0" applyFont="1" applyFill="1" applyBorder="1" applyAlignment="1">
      <alignment horizontal="center" vertical="center" wrapText="1"/>
    </xf>
    <xf numFmtId="0" fontId="20" fillId="0" borderId="66" xfId="0" applyFont="1" applyFill="1" applyBorder="1" applyAlignment="1">
      <alignment horizontal="center" vertical="center"/>
    </xf>
    <xf numFmtId="0" fontId="20" fillId="0" borderId="56" xfId="0" applyFont="1" applyFill="1" applyBorder="1" applyAlignment="1">
      <alignment horizontal="center" vertical="center" wrapText="1"/>
    </xf>
    <xf numFmtId="0" fontId="20" fillId="0" borderId="38" xfId="0" applyFont="1" applyFill="1" applyBorder="1" applyAlignment="1">
      <alignment horizontal="center" vertical="center"/>
    </xf>
    <xf numFmtId="0" fontId="25" fillId="0" borderId="0" xfId="2" applyFont="1" applyAlignment="1">
      <alignment horizontal="center" vertical="center" wrapText="1"/>
    </xf>
    <xf numFmtId="0" fontId="20" fillId="0" borderId="4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36" xfId="0" applyFont="1" applyFill="1" applyBorder="1" applyAlignment="1">
      <alignment horizontal="center" vertical="center"/>
    </xf>
    <xf numFmtId="0" fontId="20" fillId="0" borderId="32" xfId="0" applyFont="1" applyFill="1" applyBorder="1" applyAlignment="1">
      <alignment horizontal="center" vertical="center"/>
    </xf>
    <xf numFmtId="0" fontId="20" fillId="0" borderId="42" xfId="0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/>
    </xf>
    <xf numFmtId="0" fontId="20" fillId="0" borderId="50" xfId="0" applyFont="1" applyFill="1" applyBorder="1" applyAlignment="1">
      <alignment horizontal="center" vertical="center"/>
    </xf>
    <xf numFmtId="0" fontId="21" fillId="0" borderId="46" xfId="0" applyFont="1" applyFill="1" applyBorder="1" applyAlignment="1">
      <alignment horizontal="center" vertical="center"/>
    </xf>
    <xf numFmtId="0" fontId="21" fillId="0" borderId="73" xfId="0" applyFont="1" applyFill="1" applyBorder="1" applyAlignment="1">
      <alignment horizontal="center" vertical="center"/>
    </xf>
    <xf numFmtId="0" fontId="21" fillId="0" borderId="69" xfId="0" applyFont="1" applyFill="1" applyBorder="1" applyAlignment="1">
      <alignment horizontal="center" vertical="center" shrinkToFit="1"/>
    </xf>
    <xf numFmtId="0" fontId="21" fillId="0" borderId="70" xfId="0" applyFont="1" applyFill="1" applyBorder="1" applyAlignment="1">
      <alignment horizontal="center" vertical="center" shrinkToFit="1"/>
    </xf>
    <xf numFmtId="176" fontId="7" fillId="0" borderId="58" xfId="0" applyNumberFormat="1" applyFont="1" applyBorder="1" applyAlignment="1">
      <alignment horizontal="center" vertical="center"/>
    </xf>
    <xf numFmtId="176" fontId="7" fillId="0" borderId="23" xfId="0" applyNumberFormat="1" applyFont="1" applyBorder="1" applyAlignment="1">
      <alignment horizontal="center" vertical="center"/>
    </xf>
    <xf numFmtId="176" fontId="7" fillId="0" borderId="24" xfId="0" applyNumberFormat="1" applyFont="1" applyBorder="1" applyAlignment="1">
      <alignment horizontal="center" vertical="center"/>
    </xf>
    <xf numFmtId="0" fontId="12" fillId="0" borderId="24" xfId="1" applyNumberFormat="1" applyFont="1" applyFill="1" applyBorder="1" applyAlignment="1">
      <alignment horizontal="center" vertical="center"/>
    </xf>
    <xf numFmtId="0" fontId="12" fillId="0" borderId="32" xfId="1" applyNumberFormat="1" applyFont="1" applyFill="1" applyBorder="1" applyAlignment="1">
      <alignment horizontal="center" vertical="center"/>
    </xf>
    <xf numFmtId="0" fontId="21" fillId="0" borderId="69" xfId="0" applyFont="1" applyFill="1" applyBorder="1" applyAlignment="1">
      <alignment horizontal="center" vertical="center"/>
    </xf>
    <xf numFmtId="0" fontId="21" fillId="0" borderId="70" xfId="0" applyFont="1" applyFill="1" applyBorder="1" applyAlignment="1">
      <alignment horizontal="center" vertical="center"/>
    </xf>
    <xf numFmtId="176" fontId="7" fillId="0" borderId="32" xfId="0" applyNumberFormat="1" applyFont="1" applyBorder="1" applyAlignment="1">
      <alignment horizontal="center" vertical="center"/>
    </xf>
    <xf numFmtId="0" fontId="17" fillId="10" borderId="32" xfId="0" applyFont="1" applyFill="1" applyBorder="1" applyAlignment="1">
      <alignment horizontal="center" vertical="center" wrapText="1"/>
    </xf>
    <xf numFmtId="0" fontId="17" fillId="10" borderId="32" xfId="0" applyFont="1" applyFill="1" applyBorder="1" applyAlignment="1">
      <alignment horizontal="center" vertical="center"/>
    </xf>
    <xf numFmtId="0" fontId="17" fillId="10" borderId="43" xfId="0" applyFont="1" applyFill="1" applyBorder="1" applyAlignment="1">
      <alignment horizontal="center" vertical="center"/>
    </xf>
    <xf numFmtId="0" fontId="14" fillId="4" borderId="40" xfId="2" applyFont="1" applyFill="1" applyBorder="1" applyAlignment="1">
      <alignment horizontal="center" vertical="center"/>
    </xf>
    <xf numFmtId="0" fontId="14" fillId="4" borderId="33" xfId="2" applyFont="1" applyFill="1" applyBorder="1" applyAlignment="1">
      <alignment horizontal="center" vertical="center"/>
    </xf>
    <xf numFmtId="0" fontId="14" fillId="4" borderId="44" xfId="2" applyFont="1" applyFill="1" applyBorder="1" applyAlignment="1">
      <alignment horizontal="center" vertical="center"/>
    </xf>
    <xf numFmtId="0" fontId="13" fillId="0" borderId="0" xfId="2" applyFont="1" applyAlignment="1">
      <alignment horizontal="center" vertical="center" wrapText="1"/>
    </xf>
    <xf numFmtId="0" fontId="15" fillId="9" borderId="36" xfId="0" applyFont="1" applyFill="1" applyBorder="1" applyAlignment="1">
      <alignment horizontal="center" vertical="center"/>
    </xf>
    <xf numFmtId="0" fontId="15" fillId="9" borderId="32" xfId="0" applyFont="1" applyFill="1" applyBorder="1" applyAlignment="1">
      <alignment horizontal="center" vertical="center"/>
    </xf>
    <xf numFmtId="0" fontId="15" fillId="9" borderId="37" xfId="0" applyFont="1" applyFill="1" applyBorder="1" applyAlignment="1">
      <alignment horizontal="center" vertical="center"/>
    </xf>
    <xf numFmtId="0" fontId="15" fillId="9" borderId="34" xfId="0" applyFont="1" applyFill="1" applyBorder="1" applyAlignment="1">
      <alignment horizontal="center" vertical="center"/>
    </xf>
    <xf numFmtId="176" fontId="14" fillId="0" borderId="32" xfId="0" applyNumberFormat="1" applyFont="1" applyFill="1" applyBorder="1" applyAlignment="1">
      <alignment horizontal="right" vertical="center"/>
    </xf>
    <xf numFmtId="0" fontId="15" fillId="4" borderId="4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5" fillId="4" borderId="36" xfId="0" applyFont="1" applyFill="1" applyBorder="1" applyAlignment="1">
      <alignment horizontal="center" vertical="center"/>
    </xf>
    <xf numFmtId="0" fontId="15" fillId="4" borderId="32" xfId="0" applyFont="1" applyFill="1" applyBorder="1" applyAlignment="1">
      <alignment horizontal="center" vertical="center"/>
    </xf>
    <xf numFmtId="0" fontId="15" fillId="4" borderId="42" xfId="0" applyFont="1" applyFill="1" applyBorder="1" applyAlignment="1">
      <alignment horizontal="center" vertical="center"/>
    </xf>
    <xf numFmtId="0" fontId="15" fillId="4" borderId="43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4" fillId="4" borderId="32" xfId="0" applyFont="1" applyFill="1" applyBorder="1" applyAlignment="1">
      <alignment horizontal="center" vertical="center" wrapText="1"/>
    </xf>
    <xf numFmtId="0" fontId="14" fillId="4" borderId="32" xfId="0" applyFont="1" applyFill="1" applyBorder="1" applyAlignment="1">
      <alignment horizontal="center" vertical="center"/>
    </xf>
    <xf numFmtId="0" fontId="14" fillId="4" borderId="43" xfId="0" applyFont="1" applyFill="1" applyBorder="1" applyAlignment="1">
      <alignment horizontal="center" vertical="center"/>
    </xf>
    <xf numFmtId="0" fontId="15" fillId="4" borderId="32" xfId="0" applyFont="1" applyFill="1" applyBorder="1" applyAlignment="1">
      <alignment horizontal="center" vertical="center" wrapText="1"/>
    </xf>
    <xf numFmtId="41" fontId="0" fillId="0" borderId="38" xfId="1" applyFont="1" applyFill="1" applyBorder="1" applyAlignment="1">
      <alignment horizontal="center" vertical="center"/>
    </xf>
    <xf numFmtId="41" fontId="0" fillId="0" borderId="23" xfId="1" applyFont="1" applyFill="1" applyBorder="1" applyAlignment="1">
      <alignment horizontal="center" vertical="center"/>
    </xf>
    <xf numFmtId="41" fontId="0" fillId="0" borderId="24" xfId="1" applyFont="1" applyFill="1" applyBorder="1" applyAlignment="1">
      <alignment horizontal="center" vertical="center"/>
    </xf>
    <xf numFmtId="41" fontId="0" fillId="7" borderId="38" xfId="1" applyFont="1" applyFill="1" applyBorder="1" applyAlignment="1">
      <alignment horizontal="center" vertical="center"/>
    </xf>
    <xf numFmtId="41" fontId="0" fillId="7" borderId="23" xfId="1" applyFont="1" applyFill="1" applyBorder="1" applyAlignment="1">
      <alignment horizontal="center" vertical="center"/>
    </xf>
    <xf numFmtId="41" fontId="0" fillId="7" borderId="24" xfId="1" applyFont="1" applyFill="1" applyBorder="1" applyAlignment="1">
      <alignment horizontal="center" vertical="center"/>
    </xf>
    <xf numFmtId="0" fontId="20" fillId="5" borderId="28" xfId="0" applyFont="1" applyFill="1" applyBorder="1" applyAlignment="1">
      <alignment horizontal="center" vertical="center"/>
    </xf>
    <xf numFmtId="0" fontId="20" fillId="5" borderId="39" xfId="0" applyFont="1" applyFill="1" applyBorder="1" applyAlignment="1">
      <alignment horizontal="center" vertical="center"/>
    </xf>
    <xf numFmtId="0" fontId="10" fillId="5" borderId="38" xfId="0" applyFont="1" applyFill="1" applyBorder="1" applyAlignment="1">
      <alignment horizontal="center" vertical="center" wrapText="1"/>
    </xf>
    <xf numFmtId="0" fontId="10" fillId="5" borderId="24" xfId="0" applyFont="1" applyFill="1" applyBorder="1" applyAlignment="1">
      <alignment horizontal="center" vertical="center" wrapText="1"/>
    </xf>
    <xf numFmtId="0" fontId="0" fillId="5" borderId="32" xfId="0" applyFill="1" applyBorder="1" applyAlignment="1">
      <alignment horizontal="center" vertical="center"/>
    </xf>
    <xf numFmtId="176" fontId="0" fillId="0" borderId="38" xfId="0" applyNumberFormat="1" applyFill="1" applyBorder="1" applyAlignment="1">
      <alignment horizontal="center" vertical="center"/>
    </xf>
    <xf numFmtId="176" fontId="0" fillId="0" borderId="23" xfId="0" applyNumberFormat="1" applyFill="1" applyBorder="1" applyAlignment="1">
      <alignment horizontal="center" vertical="center"/>
    </xf>
    <xf numFmtId="176" fontId="0" fillId="0" borderId="24" xfId="0" applyNumberFormat="1" applyFill="1" applyBorder="1" applyAlignment="1">
      <alignment horizontal="center" vertical="center"/>
    </xf>
    <xf numFmtId="176" fontId="0" fillId="0" borderId="38" xfId="0" applyNumberFormat="1" applyFill="1" applyBorder="1" applyAlignment="1">
      <alignment horizontal="center" vertical="center" wrapText="1"/>
    </xf>
    <xf numFmtId="176" fontId="0" fillId="0" borderId="25" xfId="0" applyNumberFormat="1" applyFill="1" applyBorder="1" applyAlignment="1">
      <alignment horizontal="center" vertical="center"/>
    </xf>
    <xf numFmtId="176" fontId="0" fillId="0" borderId="26" xfId="0" applyNumberFormat="1" applyFill="1" applyBorder="1" applyAlignment="1">
      <alignment horizontal="center" vertical="center"/>
    </xf>
    <xf numFmtId="176" fontId="0" fillId="0" borderId="27" xfId="0" applyNumberFormat="1" applyFill="1" applyBorder="1" applyAlignment="1">
      <alignment horizontal="center" vertical="center"/>
    </xf>
    <xf numFmtId="0" fontId="10" fillId="5" borderId="32" xfId="0" applyFont="1" applyFill="1" applyBorder="1" applyAlignment="1">
      <alignment horizontal="center" vertical="center" wrapText="1"/>
    </xf>
    <xf numFmtId="0" fontId="9" fillId="5" borderId="32" xfId="0" applyFont="1" applyFill="1" applyBorder="1" applyAlignment="1">
      <alignment horizontal="center" vertical="center" wrapText="1"/>
    </xf>
    <xf numFmtId="0" fontId="20" fillId="11" borderId="29" xfId="0" applyFont="1" applyFill="1" applyBorder="1" applyAlignment="1">
      <alignment horizontal="center" vertical="center"/>
    </xf>
    <xf numFmtId="0" fontId="20" fillId="11" borderId="31" xfId="0" applyFont="1" applyFill="1" applyBorder="1" applyAlignment="1">
      <alignment horizontal="center" vertical="center"/>
    </xf>
    <xf numFmtId="176" fontId="11" fillId="7" borderId="38" xfId="0" applyNumberFormat="1" applyFont="1" applyFill="1" applyBorder="1" applyAlignment="1">
      <alignment horizontal="right" vertical="center"/>
    </xf>
    <xf numFmtId="176" fontId="11" fillId="7" borderId="24" xfId="0" applyNumberFormat="1" applyFont="1" applyFill="1" applyBorder="1" applyAlignment="1">
      <alignment horizontal="right" vertical="center"/>
    </xf>
    <xf numFmtId="176" fontId="0" fillId="0" borderId="14" xfId="0" applyNumberFormat="1" applyFill="1" applyBorder="1" applyAlignment="1">
      <alignment horizontal="center" vertical="center"/>
    </xf>
    <xf numFmtId="176" fontId="0" fillId="0" borderId="15" xfId="0" applyNumberFormat="1" applyFill="1" applyBorder="1" applyAlignment="1">
      <alignment horizontal="center" vertical="center"/>
    </xf>
    <xf numFmtId="176" fontId="0" fillId="0" borderId="16" xfId="0" applyNumberFormat="1" applyFill="1" applyBorder="1" applyAlignment="1">
      <alignment horizontal="center" vertical="center"/>
    </xf>
    <xf numFmtId="176" fontId="0" fillId="0" borderId="17" xfId="0" applyNumberFormat="1" applyFill="1" applyBorder="1" applyAlignment="1">
      <alignment horizontal="center" vertical="center"/>
    </xf>
    <xf numFmtId="176" fontId="0" fillId="0" borderId="18" xfId="0" applyNumberFormat="1" applyFill="1" applyBorder="1" applyAlignment="1">
      <alignment horizontal="center" vertical="center"/>
    </xf>
    <xf numFmtId="176" fontId="0" fillId="0" borderId="19" xfId="0" applyNumberFormat="1" applyFill="1" applyBorder="1" applyAlignment="1">
      <alignment horizontal="center" vertical="center"/>
    </xf>
    <xf numFmtId="176" fontId="0" fillId="0" borderId="20" xfId="0" applyNumberFormat="1" applyFill="1" applyBorder="1" applyAlignment="1">
      <alignment horizontal="center" vertical="center"/>
    </xf>
    <xf numFmtId="176" fontId="0" fillId="0" borderId="21" xfId="0" applyNumberFormat="1" applyFill="1" applyBorder="1" applyAlignment="1">
      <alignment horizontal="center" vertical="center"/>
    </xf>
    <xf numFmtId="176" fontId="0" fillId="0" borderId="22" xfId="0" applyNumberFormat="1" applyFill="1" applyBorder="1" applyAlignment="1">
      <alignment horizontal="center" vertical="center"/>
    </xf>
    <xf numFmtId="0" fontId="22" fillId="0" borderId="0" xfId="2" applyFont="1" applyAlignment="1">
      <alignment horizontal="center" vertical="center" wrapText="1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32" xfId="0" applyFill="1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11" fillId="6" borderId="32" xfId="0" applyFont="1" applyFill="1" applyBorder="1" applyAlignment="1">
      <alignment horizontal="center" vertical="center" wrapText="1"/>
    </xf>
    <xf numFmtId="0" fontId="12" fillId="6" borderId="32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 wrapText="1"/>
    </xf>
    <xf numFmtId="0" fontId="0" fillId="6" borderId="38" xfId="0" applyFill="1" applyBorder="1" applyAlignment="1">
      <alignment horizontal="center" vertical="center" wrapText="1"/>
    </xf>
    <xf numFmtId="0" fontId="0" fillId="6" borderId="23" xfId="0" applyFill="1" applyBorder="1" applyAlignment="1">
      <alignment horizontal="center" vertical="center" wrapText="1"/>
    </xf>
    <xf numFmtId="0" fontId="0" fillId="6" borderId="24" xfId="0" applyFill="1" applyBorder="1" applyAlignment="1">
      <alignment horizontal="center" vertical="center" wrapText="1"/>
    </xf>
  </cellXfs>
  <cellStyles count="8">
    <cellStyle name="백분율 2" xfId="3"/>
    <cellStyle name="쉼표 [0]" xfId="1" builtinId="6"/>
    <cellStyle name="쉼표 [0] 2" xfId="7"/>
    <cellStyle name="표준" xfId="0" builtinId="0"/>
    <cellStyle name="표준 2" xfId="2"/>
    <cellStyle name="표준 3" xfId="4"/>
    <cellStyle name="표준 4" xfId="5"/>
    <cellStyle name="표준 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92.168.60.11:8888/&#51077;&#49884;&#51088;&#47308;/&#45208;&#54016;&#51109;&#51088;&#47308;(&#52572;&#51333;)/&#49888;&#51077;&#54617;/2005&#54617;&#45380;&#46020;/&#49888;&#51077;&#51068;&#48152;/'06&#54617;&#45380;&#46020;%20&#49888;&#51077;&#54617;%20&#47784;&#51665;&#51064;&#5089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324;&#47924;&#52384;/&#51077;&#54617;&#50629;&#47924;/2012&#54617;&#45380;&#46020;/01%20&#51452;&#50836;&#49324;&#54637;/01%20&#51204;&#54805;&#50976;&#54805;%20&#48143;%20&#47784;&#51665;&#51064;&#50896;/&#47784;&#51665;&#45800;&#50948;%20&#48320;&#44221;&#54980;/2012&#54617;&#45380;&#46020;%20&#45824;&#54617;&#51077;&#54617;%20&#51204;&#54805;&#50976;&#54805;&#48324;%20&#47784;&#51665;&#51064;&#50896;%20&#48176;&#51221;&#49888;&#52397;&#4943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06학년도 모집인원 취합"/>
      <sheetName val="06학년도 모집인원 조정 (2)"/>
      <sheetName val="06학년도 모집인원 조정"/>
      <sheetName val="06학년도 모집인원(이월포함)"/>
      <sheetName val="정원외 산정 자료"/>
    </sheetNames>
    <sheetDataSet>
      <sheetData sheetId="0" refreshError="1">
        <row r="1">
          <cell r="B1" t="str">
            <v>학과명</v>
          </cell>
          <cell r="C1" t="str">
            <v>코드</v>
          </cell>
        </row>
        <row r="2">
          <cell r="B2" t="str">
            <v>식물자원과학과</v>
          </cell>
          <cell r="C2" t="str">
            <v>11</v>
          </cell>
        </row>
        <row r="3">
          <cell r="B3" t="str">
            <v>동물생명자원·낙농과학과군</v>
          </cell>
          <cell r="C3" t="str">
            <v>12</v>
          </cell>
        </row>
        <row r="4">
          <cell r="B4" t="str">
            <v>원예학과</v>
          </cell>
          <cell r="C4" t="str">
            <v>13</v>
          </cell>
        </row>
        <row r="5">
          <cell r="B5" t="str">
            <v>지역자원시스템공학과</v>
          </cell>
          <cell r="C5" t="str">
            <v>14</v>
          </cell>
        </row>
        <row r="6">
          <cell r="B6" t="str">
            <v>생명공학과</v>
          </cell>
          <cell r="C6" t="str">
            <v>15</v>
          </cell>
        </row>
        <row r="7">
          <cell r="B7" t="str">
            <v>토목공학과</v>
          </cell>
          <cell r="C7" t="str">
            <v>21</v>
          </cell>
        </row>
        <row r="8">
          <cell r="B8" t="str">
            <v>안전공학과</v>
          </cell>
          <cell r="C8" t="str">
            <v>22</v>
          </cell>
        </row>
        <row r="9">
          <cell r="B9" t="str">
            <v>건축학부</v>
          </cell>
          <cell r="C9" t="str">
            <v>23</v>
          </cell>
        </row>
        <row r="10">
          <cell r="B10" t="str">
            <v>환경공학과</v>
          </cell>
          <cell r="C10" t="str">
            <v>24</v>
          </cell>
        </row>
        <row r="11">
          <cell r="B11" t="str">
            <v>화학공학과</v>
          </cell>
          <cell r="C11" t="str">
            <v>25</v>
          </cell>
        </row>
        <row r="12">
          <cell r="B12" t="str">
            <v>식품생물공학과</v>
          </cell>
          <cell r="C12" t="str">
            <v>26</v>
          </cell>
        </row>
        <row r="13">
          <cell r="B13" t="str">
            <v>컴퓨터공학과군</v>
          </cell>
          <cell r="C13" t="str">
            <v>27</v>
          </cell>
        </row>
        <row r="14">
          <cell r="B14" t="str">
            <v>정보기술공학과군</v>
          </cell>
          <cell r="C14" t="str">
            <v>28</v>
          </cell>
        </row>
        <row r="15">
          <cell r="B15" t="str">
            <v>조경공학과</v>
          </cell>
          <cell r="C15" t="str">
            <v>29</v>
          </cell>
        </row>
        <row r="16">
          <cell r="B16" t="str">
            <v>의류산업학과</v>
          </cell>
          <cell r="C16" t="str">
            <v>30</v>
          </cell>
        </row>
        <row r="17">
          <cell r="B17" t="str">
            <v>영양조리과학과</v>
          </cell>
          <cell r="C17" t="str">
            <v>31</v>
          </cell>
        </row>
        <row r="18">
          <cell r="B18" t="str">
            <v>아동가족복지학과</v>
          </cell>
          <cell r="C18" t="str">
            <v>32</v>
          </cell>
        </row>
        <row r="19">
          <cell r="B19" t="str">
            <v>디자인학부</v>
          </cell>
          <cell r="C19" t="str">
            <v>33</v>
          </cell>
        </row>
        <row r="20">
          <cell r="B20" t="str">
            <v>컴퓨터정보수학과</v>
          </cell>
          <cell r="C20" t="str">
            <v>34</v>
          </cell>
        </row>
        <row r="21">
          <cell r="B21" t="str">
            <v>운동생리정보학과</v>
          </cell>
          <cell r="C21" t="str">
            <v>35</v>
          </cell>
        </row>
        <row r="22">
          <cell r="B22" t="str">
            <v>기계공학과</v>
          </cell>
          <cell r="C22" t="str">
            <v>36</v>
          </cell>
        </row>
        <row r="23">
          <cell r="B23" t="str">
            <v>경영학과</v>
          </cell>
          <cell r="C23" t="str">
            <v>41</v>
          </cell>
        </row>
        <row r="24">
          <cell r="B24" t="str">
            <v>행정학과</v>
          </cell>
          <cell r="C24" t="str">
            <v>42</v>
          </cell>
        </row>
        <row r="25">
          <cell r="B25" t="str">
            <v>법학부</v>
          </cell>
          <cell r="C25" t="str">
            <v>43</v>
          </cell>
        </row>
        <row r="26">
          <cell r="B26" t="str">
            <v>영어학과</v>
          </cell>
          <cell r="C26" t="str">
            <v>44</v>
          </cell>
        </row>
        <row r="27">
          <cell r="B27" t="str">
            <v>식물자원과학과(야)</v>
          </cell>
          <cell r="C27" t="str">
            <v>51</v>
          </cell>
        </row>
        <row r="28">
          <cell r="B28" t="str">
            <v>낙농과학과(야)</v>
          </cell>
          <cell r="C28" t="str">
            <v>52</v>
          </cell>
        </row>
        <row r="29">
          <cell r="B29" t="str">
            <v>토목공학과(야)</v>
          </cell>
          <cell r="C29" t="str">
            <v>61</v>
          </cell>
        </row>
        <row r="30">
          <cell r="B30" t="str">
            <v>안전공학과(야)</v>
          </cell>
          <cell r="C30" t="str">
            <v>62</v>
          </cell>
        </row>
        <row r="31">
          <cell r="B31" t="str">
            <v>환경공학과(야)</v>
          </cell>
          <cell r="C31" t="str">
            <v>63</v>
          </cell>
        </row>
        <row r="32">
          <cell r="B32" t="str">
            <v>화학공학과(야)</v>
          </cell>
          <cell r="C32" t="str">
            <v>64</v>
          </cell>
        </row>
        <row r="33">
          <cell r="B33" t="str">
            <v>식품생물공학과(야)</v>
          </cell>
          <cell r="C33" t="str">
            <v>65</v>
          </cell>
        </row>
        <row r="34">
          <cell r="B34" t="str">
            <v>웹정보공학과(야)</v>
          </cell>
          <cell r="C34" t="str">
            <v>66</v>
          </cell>
        </row>
        <row r="35">
          <cell r="B35" t="str">
            <v>전자공학과(야)</v>
          </cell>
          <cell r="C35" t="str">
            <v>67</v>
          </cell>
        </row>
        <row r="36">
          <cell r="B36" t="str">
            <v>정보제어공학과(야)</v>
          </cell>
          <cell r="C36" t="str">
            <v>68</v>
          </cell>
        </row>
        <row r="37">
          <cell r="B37" t="str">
            <v>조경공학과(야)</v>
          </cell>
          <cell r="C37" t="str">
            <v>69</v>
          </cell>
        </row>
        <row r="38">
          <cell r="B38" t="str">
            <v>영어학과(야)</v>
          </cell>
          <cell r="C38" t="str">
            <v>71</v>
          </cell>
        </row>
        <row r="39">
          <cell r="B39" t="str">
            <v>미디어문예창작학과(야)</v>
          </cell>
          <cell r="C39" t="str">
            <v>72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출서식(서식1)"/>
      <sheetName val="2012학과별모집인원배정참고자료"/>
    </sheetNames>
    <sheetDataSet>
      <sheetData sheetId="0" refreshError="1"/>
      <sheetData sheetId="1">
        <row r="7">
          <cell r="A7" t="str">
            <v>식물자원환경과학과</v>
          </cell>
          <cell r="B7" t="str">
            <v>주간</v>
          </cell>
          <cell r="C7" t="str">
            <v>자연과학</v>
          </cell>
          <cell r="D7" t="str">
            <v>식물생명환경과학부</v>
          </cell>
          <cell r="E7">
            <v>60</v>
          </cell>
          <cell r="F7">
            <v>70</v>
          </cell>
          <cell r="G7">
            <v>-10</v>
          </cell>
          <cell r="H7">
            <v>1</v>
          </cell>
          <cell r="I7">
            <v>27</v>
          </cell>
          <cell r="J7">
            <v>27</v>
          </cell>
          <cell r="K7">
            <v>28</v>
          </cell>
          <cell r="N7">
            <v>3</v>
          </cell>
          <cell r="O7">
            <v>1</v>
          </cell>
          <cell r="Q7">
            <v>1</v>
          </cell>
          <cell r="R7">
            <v>1</v>
          </cell>
          <cell r="S7">
            <v>3</v>
          </cell>
          <cell r="T7">
            <v>6</v>
          </cell>
        </row>
        <row r="8">
          <cell r="A8" t="str">
            <v>동물생명환경과학과</v>
          </cell>
          <cell r="B8" t="str">
            <v>주간</v>
          </cell>
          <cell r="C8" t="str">
            <v>자연과학</v>
          </cell>
          <cell r="D8" t="str">
            <v>동물생명환경과학부</v>
          </cell>
          <cell r="E8">
            <v>77</v>
          </cell>
          <cell r="F8">
            <v>90</v>
          </cell>
          <cell r="G8">
            <v>-13</v>
          </cell>
          <cell r="H8">
            <v>1</v>
          </cell>
          <cell r="I8">
            <v>35</v>
          </cell>
          <cell r="J8">
            <v>35</v>
          </cell>
          <cell r="K8">
            <v>36</v>
          </cell>
          <cell r="N8">
            <v>2</v>
          </cell>
          <cell r="Q8">
            <v>4</v>
          </cell>
          <cell r="S8">
            <v>4</v>
          </cell>
          <cell r="T8">
            <v>7</v>
          </cell>
        </row>
        <row r="9">
          <cell r="A9" t="str">
            <v>원예학과</v>
          </cell>
          <cell r="B9" t="str">
            <v>주간</v>
          </cell>
          <cell r="C9" t="str">
            <v>자연과학</v>
          </cell>
          <cell r="D9" t="str">
            <v>원예학과</v>
          </cell>
          <cell r="E9">
            <v>43</v>
          </cell>
          <cell r="F9">
            <v>40</v>
          </cell>
          <cell r="G9">
            <v>-14</v>
          </cell>
          <cell r="H9">
            <v>1</v>
          </cell>
          <cell r="I9">
            <v>19</v>
          </cell>
          <cell r="J9">
            <v>19</v>
          </cell>
          <cell r="K9">
            <v>20</v>
          </cell>
          <cell r="N9">
            <v>4</v>
          </cell>
          <cell r="S9">
            <v>0</v>
          </cell>
          <cell r="T9">
            <v>5</v>
          </cell>
        </row>
        <row r="10">
          <cell r="A10" t="str">
            <v>지역자원시스템공학과</v>
          </cell>
          <cell r="B10" t="str">
            <v>주간</v>
          </cell>
          <cell r="C10" t="str">
            <v>자연과학</v>
          </cell>
          <cell r="D10" t="str">
            <v>지역자원시스템공학과</v>
          </cell>
          <cell r="E10">
            <v>26</v>
          </cell>
          <cell r="F10">
            <v>30</v>
          </cell>
          <cell r="G10">
            <v>13</v>
          </cell>
          <cell r="H10">
            <v>1</v>
          </cell>
          <cell r="I10">
            <v>12</v>
          </cell>
          <cell r="J10">
            <v>12</v>
          </cell>
          <cell r="K10">
            <v>13</v>
          </cell>
          <cell r="N10">
            <v>2</v>
          </cell>
          <cell r="P10">
            <v>1</v>
          </cell>
          <cell r="S10">
            <v>1</v>
          </cell>
          <cell r="T10">
            <v>2</v>
          </cell>
        </row>
        <row r="11">
          <cell r="A11" t="str">
            <v>생명공학과</v>
          </cell>
          <cell r="B11" t="str">
            <v>주간</v>
          </cell>
          <cell r="C11" t="str">
            <v>자연과학</v>
          </cell>
          <cell r="D11" t="str">
            <v>생명공학과</v>
          </cell>
          <cell r="E11">
            <v>26</v>
          </cell>
          <cell r="F11">
            <v>30</v>
          </cell>
          <cell r="G11">
            <v>-4</v>
          </cell>
          <cell r="H11">
            <v>1</v>
          </cell>
          <cell r="I11">
            <v>12</v>
          </cell>
          <cell r="J11">
            <v>12</v>
          </cell>
          <cell r="K11">
            <v>13</v>
          </cell>
          <cell r="N11">
            <v>1</v>
          </cell>
          <cell r="O11">
            <v>1</v>
          </cell>
          <cell r="P11">
            <v>1</v>
          </cell>
          <cell r="S11">
            <v>2</v>
          </cell>
          <cell r="T11">
            <v>2</v>
          </cell>
        </row>
        <row r="12">
          <cell r="A12" t="str">
            <v>토목안전환경공학과</v>
          </cell>
          <cell r="B12" t="str">
            <v>주간</v>
          </cell>
          <cell r="C12" t="str">
            <v>공학</v>
          </cell>
          <cell r="D12" t="str">
            <v>토목공학과</v>
          </cell>
          <cell r="E12">
            <v>110</v>
          </cell>
          <cell r="F12">
            <v>100</v>
          </cell>
          <cell r="G12">
            <v>10</v>
          </cell>
          <cell r="H12">
            <v>2</v>
          </cell>
          <cell r="I12">
            <v>50</v>
          </cell>
          <cell r="J12">
            <v>50</v>
          </cell>
          <cell r="K12">
            <v>52</v>
          </cell>
          <cell r="N12">
            <v>4</v>
          </cell>
          <cell r="P12">
            <v>3</v>
          </cell>
          <cell r="S12">
            <v>3</v>
          </cell>
          <cell r="T12">
            <v>10</v>
          </cell>
        </row>
        <row r="13">
          <cell r="A13" t="str">
            <v>건축학전공</v>
          </cell>
          <cell r="B13" t="str">
            <v>주간</v>
          </cell>
          <cell r="C13" t="str">
            <v>공학</v>
          </cell>
          <cell r="D13" t="str">
            <v>건축학부</v>
          </cell>
          <cell r="E13">
            <v>18</v>
          </cell>
          <cell r="F13">
            <v>20</v>
          </cell>
          <cell r="G13">
            <v>-2</v>
          </cell>
          <cell r="H13">
            <v>1</v>
          </cell>
          <cell r="I13">
            <v>8</v>
          </cell>
          <cell r="J13">
            <v>8</v>
          </cell>
          <cell r="K13">
            <v>9</v>
          </cell>
          <cell r="N13">
            <v>1</v>
          </cell>
          <cell r="S13">
            <v>0</v>
          </cell>
          <cell r="T13">
            <v>2</v>
          </cell>
        </row>
        <row r="14">
          <cell r="A14" t="str">
            <v>건축공학전공</v>
          </cell>
          <cell r="B14" t="str">
            <v>주간</v>
          </cell>
          <cell r="C14" t="str">
            <v>공학</v>
          </cell>
          <cell r="D14" t="str">
            <v>건축학부</v>
          </cell>
          <cell r="E14">
            <v>18</v>
          </cell>
          <cell r="F14">
            <v>20</v>
          </cell>
          <cell r="G14">
            <v>-2</v>
          </cell>
          <cell r="I14">
            <v>8</v>
          </cell>
          <cell r="J14">
            <v>8</v>
          </cell>
          <cell r="K14">
            <v>8</v>
          </cell>
          <cell r="N14">
            <v>1</v>
          </cell>
          <cell r="S14">
            <v>0</v>
          </cell>
          <cell r="T14">
            <v>2</v>
          </cell>
        </row>
        <row r="15">
          <cell r="A15" t="str">
            <v>화학공학과</v>
          </cell>
          <cell r="B15" t="str">
            <v>주간</v>
          </cell>
          <cell r="C15" t="str">
            <v>공학</v>
          </cell>
          <cell r="D15" t="str">
            <v>화학공학부</v>
          </cell>
          <cell r="E15">
            <v>40</v>
          </cell>
          <cell r="F15">
            <v>40</v>
          </cell>
          <cell r="G15">
            <v>0</v>
          </cell>
          <cell r="H15">
            <v>1</v>
          </cell>
          <cell r="I15">
            <v>18</v>
          </cell>
          <cell r="J15">
            <v>18</v>
          </cell>
          <cell r="K15">
            <v>19</v>
          </cell>
          <cell r="N15">
            <v>2</v>
          </cell>
          <cell r="P15">
            <v>2</v>
          </cell>
          <cell r="S15">
            <v>2</v>
          </cell>
          <cell r="T15">
            <v>4</v>
          </cell>
        </row>
        <row r="16">
          <cell r="A16" t="str">
            <v>식품생물공학과</v>
          </cell>
          <cell r="B16" t="str">
            <v>주간</v>
          </cell>
          <cell r="C16" t="str">
            <v>공학</v>
          </cell>
          <cell r="D16" t="str">
            <v>식품생물공학과</v>
          </cell>
          <cell r="E16">
            <v>40</v>
          </cell>
          <cell r="F16">
            <v>40</v>
          </cell>
          <cell r="G16">
            <v>0</v>
          </cell>
          <cell r="I16">
            <v>18</v>
          </cell>
          <cell r="J16">
            <v>18</v>
          </cell>
          <cell r="K16">
            <v>18</v>
          </cell>
          <cell r="P16">
            <v>2</v>
          </cell>
          <cell r="S16">
            <v>2</v>
          </cell>
          <cell r="T16">
            <v>4</v>
          </cell>
        </row>
        <row r="17">
          <cell r="A17" t="str">
            <v>컴퓨터웹정보공학과</v>
          </cell>
          <cell r="B17" t="str">
            <v>주간</v>
          </cell>
          <cell r="C17" t="str">
            <v>공학</v>
          </cell>
          <cell r="D17" t="str">
            <v>컴퓨터공학과</v>
          </cell>
          <cell r="E17">
            <v>58</v>
          </cell>
          <cell r="F17">
            <v>53</v>
          </cell>
          <cell r="G17">
            <v>5</v>
          </cell>
          <cell r="H17">
            <v>1</v>
          </cell>
          <cell r="I17">
            <v>26</v>
          </cell>
          <cell r="J17">
            <v>26</v>
          </cell>
          <cell r="K17">
            <v>27</v>
          </cell>
          <cell r="L17">
            <v>1</v>
          </cell>
          <cell r="M17" t="str">
            <v>컴퓨터</v>
          </cell>
          <cell r="N17">
            <v>2</v>
          </cell>
          <cell r="T17">
            <v>6</v>
          </cell>
        </row>
        <row r="18">
          <cell r="A18" t="str">
            <v>전기전자제어공학과</v>
          </cell>
          <cell r="B18" t="str">
            <v>주간</v>
          </cell>
          <cell r="C18" t="str">
            <v>공학</v>
          </cell>
          <cell r="D18" t="str">
            <v>전자공학과</v>
          </cell>
          <cell r="E18">
            <v>138</v>
          </cell>
          <cell r="F18">
            <v>112</v>
          </cell>
          <cell r="G18">
            <v>26</v>
          </cell>
          <cell r="H18">
            <v>3</v>
          </cell>
          <cell r="I18">
            <v>62</v>
          </cell>
          <cell r="J18">
            <v>62</v>
          </cell>
          <cell r="K18">
            <v>65</v>
          </cell>
          <cell r="N18">
            <v>8</v>
          </cell>
          <cell r="P18">
            <v>2</v>
          </cell>
          <cell r="S18">
            <v>2</v>
          </cell>
          <cell r="T18">
            <v>14</v>
          </cell>
        </row>
        <row r="19">
          <cell r="A19" t="str">
            <v>디자인학과</v>
          </cell>
          <cell r="B19" t="str">
            <v>주간</v>
          </cell>
          <cell r="C19" t="str">
            <v>예체능</v>
          </cell>
          <cell r="D19" t="str">
            <v>디자인학부(무실기)</v>
          </cell>
          <cell r="E19">
            <v>59</v>
          </cell>
          <cell r="F19">
            <v>67</v>
          </cell>
          <cell r="G19">
            <v>-8</v>
          </cell>
          <cell r="H19">
            <v>1</v>
          </cell>
          <cell r="I19">
            <v>49</v>
          </cell>
          <cell r="J19">
            <v>49</v>
          </cell>
          <cell r="K19">
            <v>11</v>
          </cell>
          <cell r="S19">
            <v>0</v>
          </cell>
          <cell r="T19">
            <v>0</v>
          </cell>
        </row>
        <row r="20">
          <cell r="A20" t="str">
            <v>기계공학과</v>
          </cell>
          <cell r="B20" t="str">
            <v>주간</v>
          </cell>
          <cell r="C20" t="str">
            <v>공학</v>
          </cell>
          <cell r="D20" t="str">
            <v>기계공학과</v>
          </cell>
          <cell r="E20">
            <v>32</v>
          </cell>
          <cell r="F20">
            <v>36</v>
          </cell>
          <cell r="G20">
            <v>-4</v>
          </cell>
          <cell r="H20">
            <v>1</v>
          </cell>
          <cell r="I20">
            <v>14</v>
          </cell>
          <cell r="J20">
            <v>14</v>
          </cell>
          <cell r="K20">
            <v>15</v>
          </cell>
          <cell r="N20">
            <v>1</v>
          </cell>
          <cell r="R20">
            <v>1</v>
          </cell>
          <cell r="S20">
            <v>1</v>
          </cell>
          <cell r="T20">
            <v>4</v>
          </cell>
        </row>
        <row r="21">
          <cell r="A21" t="str">
            <v>조경학과</v>
          </cell>
          <cell r="B21" t="str">
            <v>주간</v>
          </cell>
          <cell r="C21" t="str">
            <v>공학</v>
          </cell>
          <cell r="D21" t="str">
            <v>조경학과</v>
          </cell>
          <cell r="E21">
            <v>53</v>
          </cell>
          <cell r="F21">
            <v>60</v>
          </cell>
          <cell r="G21">
            <v>-7</v>
          </cell>
          <cell r="H21">
            <v>1</v>
          </cell>
          <cell r="I21">
            <v>24</v>
          </cell>
          <cell r="J21">
            <v>24</v>
          </cell>
          <cell r="K21">
            <v>25</v>
          </cell>
          <cell r="N21">
            <v>3</v>
          </cell>
          <cell r="R21">
            <v>3</v>
          </cell>
          <cell r="S21">
            <v>3</v>
          </cell>
          <cell r="T21">
            <v>5</v>
          </cell>
        </row>
        <row r="22">
          <cell r="A22" t="str">
            <v>의류산업학과</v>
          </cell>
          <cell r="B22" t="str">
            <v>주간</v>
          </cell>
          <cell r="C22" t="str">
            <v>자연과학</v>
          </cell>
          <cell r="D22" t="str">
            <v>의류산업학과</v>
          </cell>
          <cell r="E22">
            <v>24</v>
          </cell>
          <cell r="F22">
            <v>27</v>
          </cell>
          <cell r="G22">
            <v>-3</v>
          </cell>
          <cell r="H22">
            <v>1</v>
          </cell>
          <cell r="I22">
            <v>11</v>
          </cell>
          <cell r="J22">
            <v>11</v>
          </cell>
          <cell r="K22">
            <v>12</v>
          </cell>
          <cell r="N22">
            <v>3</v>
          </cell>
          <cell r="S22">
            <v>0</v>
          </cell>
          <cell r="T22">
            <v>2</v>
          </cell>
        </row>
        <row r="23">
          <cell r="A23" t="str">
            <v>영양조리과학과</v>
          </cell>
          <cell r="B23" t="str">
            <v>주간</v>
          </cell>
          <cell r="C23" t="str">
            <v>자연과학</v>
          </cell>
          <cell r="D23" t="str">
            <v>영양조리과학과</v>
          </cell>
          <cell r="E23">
            <v>24</v>
          </cell>
          <cell r="F23">
            <v>27</v>
          </cell>
          <cell r="G23">
            <v>-3</v>
          </cell>
          <cell r="H23">
            <v>1</v>
          </cell>
          <cell r="I23">
            <v>11</v>
          </cell>
          <cell r="J23">
            <v>11</v>
          </cell>
          <cell r="K23">
            <v>12</v>
          </cell>
          <cell r="L23">
            <v>2</v>
          </cell>
          <cell r="M23" t="str">
            <v>요리</v>
          </cell>
          <cell r="N23">
            <v>1</v>
          </cell>
          <cell r="S23">
            <v>0</v>
          </cell>
          <cell r="T23">
            <v>2</v>
          </cell>
        </row>
        <row r="24">
          <cell r="A24" t="str">
            <v>아동가족복지학과</v>
          </cell>
          <cell r="B24" t="str">
            <v>주간</v>
          </cell>
          <cell r="C24" t="str">
            <v>자연과학</v>
          </cell>
          <cell r="D24" t="str">
            <v>아동가족복지학과</v>
          </cell>
          <cell r="E24">
            <v>23</v>
          </cell>
          <cell r="F24">
            <v>26</v>
          </cell>
          <cell r="G24">
            <v>-3</v>
          </cell>
          <cell r="H24">
            <v>1</v>
          </cell>
          <cell r="I24">
            <v>10</v>
          </cell>
          <cell r="J24">
            <v>10</v>
          </cell>
          <cell r="K24">
            <v>11</v>
          </cell>
          <cell r="N24">
            <v>1</v>
          </cell>
          <cell r="O24">
            <v>1</v>
          </cell>
          <cell r="S24">
            <v>1</v>
          </cell>
          <cell r="T24">
            <v>3</v>
          </cell>
        </row>
        <row r="25">
          <cell r="A25" t="str">
            <v>응용수학과</v>
          </cell>
          <cell r="B25" t="str">
            <v>주간</v>
          </cell>
          <cell r="C25" t="str">
            <v>자연과학</v>
          </cell>
          <cell r="D25" t="str">
            <v>응용수학과</v>
          </cell>
          <cell r="E25">
            <v>24</v>
          </cell>
          <cell r="F25">
            <v>27</v>
          </cell>
          <cell r="G25">
            <v>-3</v>
          </cell>
          <cell r="H25">
            <v>1</v>
          </cell>
          <cell r="I25">
            <v>11</v>
          </cell>
          <cell r="J25">
            <v>11</v>
          </cell>
          <cell r="K25">
            <v>12</v>
          </cell>
          <cell r="N25">
            <v>1</v>
          </cell>
          <cell r="P25">
            <v>1</v>
          </cell>
          <cell r="S25">
            <v>1</v>
          </cell>
          <cell r="T25">
            <v>2</v>
          </cell>
        </row>
        <row r="26">
          <cell r="A26" t="str">
            <v>스포츠과학과</v>
          </cell>
          <cell r="B26" t="str">
            <v>주간</v>
          </cell>
          <cell r="C26" t="str">
            <v>자연과학</v>
          </cell>
          <cell r="D26" t="str">
            <v>스포츠과학과</v>
          </cell>
          <cell r="E26">
            <v>18</v>
          </cell>
          <cell r="F26">
            <v>20</v>
          </cell>
          <cell r="G26">
            <v>-2</v>
          </cell>
          <cell r="I26">
            <v>8</v>
          </cell>
          <cell r="J26">
            <v>8</v>
          </cell>
          <cell r="K26">
            <v>6</v>
          </cell>
          <cell r="L26">
            <v>4</v>
          </cell>
          <cell r="M26" t="str">
            <v>체육</v>
          </cell>
          <cell r="S26">
            <v>0</v>
          </cell>
          <cell r="T26">
            <v>4</v>
          </cell>
        </row>
        <row r="27">
          <cell r="A27" t="str">
            <v>경영학과</v>
          </cell>
          <cell r="B27" t="str">
            <v>주간</v>
          </cell>
          <cell r="C27" t="str">
            <v>인문사회</v>
          </cell>
          <cell r="D27" t="str">
            <v>경영학과</v>
          </cell>
          <cell r="E27">
            <v>46</v>
          </cell>
          <cell r="F27">
            <v>52</v>
          </cell>
          <cell r="G27">
            <v>-6</v>
          </cell>
          <cell r="H27">
            <v>1</v>
          </cell>
          <cell r="I27">
            <v>21</v>
          </cell>
          <cell r="J27">
            <v>21</v>
          </cell>
          <cell r="K27">
            <v>22</v>
          </cell>
          <cell r="S27">
            <v>0</v>
          </cell>
          <cell r="T27">
            <v>4</v>
          </cell>
        </row>
        <row r="28">
          <cell r="A28" t="str">
            <v>행정학과</v>
          </cell>
          <cell r="B28" t="str">
            <v>주간</v>
          </cell>
          <cell r="C28" t="str">
            <v>인문사회</v>
          </cell>
          <cell r="D28" t="str">
            <v>행정학과</v>
          </cell>
          <cell r="E28">
            <v>32</v>
          </cell>
          <cell r="F28">
            <v>36</v>
          </cell>
          <cell r="G28">
            <v>-4</v>
          </cell>
          <cell r="H28">
            <v>1</v>
          </cell>
          <cell r="I28">
            <v>14</v>
          </cell>
          <cell r="J28">
            <v>14</v>
          </cell>
          <cell r="K28">
            <v>15</v>
          </cell>
          <cell r="N28">
            <v>2</v>
          </cell>
          <cell r="S28">
            <v>0</v>
          </cell>
          <cell r="T28">
            <v>4</v>
          </cell>
        </row>
        <row r="29">
          <cell r="A29" t="str">
            <v>법학과</v>
          </cell>
          <cell r="B29" t="str">
            <v>주간</v>
          </cell>
          <cell r="C29" t="str">
            <v>인문사회</v>
          </cell>
          <cell r="D29" t="str">
            <v>법학부</v>
          </cell>
          <cell r="E29">
            <v>50</v>
          </cell>
          <cell r="F29">
            <v>70</v>
          </cell>
          <cell r="G29">
            <v>-20</v>
          </cell>
          <cell r="H29">
            <v>1</v>
          </cell>
          <cell r="I29">
            <v>23</v>
          </cell>
          <cell r="J29">
            <v>23</v>
          </cell>
          <cell r="K29">
            <v>24</v>
          </cell>
          <cell r="N29">
            <v>2</v>
          </cell>
          <cell r="P29">
            <v>2</v>
          </cell>
          <cell r="S29">
            <v>2</v>
          </cell>
          <cell r="T29">
            <v>4</v>
          </cell>
        </row>
        <row r="30">
          <cell r="A30" t="str">
            <v>영어학과</v>
          </cell>
          <cell r="B30" t="str">
            <v>주간</v>
          </cell>
          <cell r="C30" t="str">
            <v>인문사회</v>
          </cell>
          <cell r="D30" t="str">
            <v>영어학과</v>
          </cell>
          <cell r="E30">
            <v>32</v>
          </cell>
          <cell r="F30">
            <v>36</v>
          </cell>
          <cell r="G30">
            <v>-4</v>
          </cell>
          <cell r="H30">
            <v>1</v>
          </cell>
          <cell r="I30">
            <v>14</v>
          </cell>
          <cell r="J30">
            <v>14</v>
          </cell>
          <cell r="K30">
            <v>15</v>
          </cell>
          <cell r="L30">
            <v>2</v>
          </cell>
          <cell r="M30" t="str">
            <v>영어</v>
          </cell>
          <cell r="N30">
            <v>1</v>
          </cell>
          <cell r="P30">
            <v>1</v>
          </cell>
          <cell r="S30">
            <v>1</v>
          </cell>
          <cell r="T30">
            <v>4</v>
          </cell>
        </row>
        <row r="31">
          <cell r="A31" t="str">
            <v>미디어문예창작학과</v>
          </cell>
          <cell r="B31" t="str">
            <v>주간</v>
          </cell>
          <cell r="C31" t="str">
            <v>인문사회</v>
          </cell>
          <cell r="D31" t="str">
            <v>미디어문예창작학과</v>
          </cell>
          <cell r="E31">
            <v>23</v>
          </cell>
          <cell r="F31">
            <v>26</v>
          </cell>
          <cell r="G31">
            <v>-3</v>
          </cell>
          <cell r="H31">
            <v>1</v>
          </cell>
          <cell r="I31">
            <v>10</v>
          </cell>
          <cell r="J31">
            <v>10</v>
          </cell>
          <cell r="K31">
            <v>11</v>
          </cell>
          <cell r="L31">
            <v>2</v>
          </cell>
          <cell r="M31" t="str">
            <v>문학</v>
          </cell>
          <cell r="N31">
            <v>1</v>
          </cell>
          <cell r="P31">
            <v>1</v>
          </cell>
          <cell r="S31">
            <v>1</v>
          </cell>
          <cell r="T31">
            <v>3</v>
          </cell>
        </row>
        <row r="32">
          <cell r="A32" t="str">
            <v>토목안전환경공학과</v>
          </cell>
          <cell r="B32" t="str">
            <v>야간</v>
          </cell>
          <cell r="C32" t="str">
            <v>공학</v>
          </cell>
          <cell r="D32" t="str">
            <v>토목공학과</v>
          </cell>
          <cell r="E32">
            <v>80</v>
          </cell>
          <cell r="F32">
            <v>74</v>
          </cell>
          <cell r="G32">
            <v>6</v>
          </cell>
          <cell r="H32">
            <v>2</v>
          </cell>
          <cell r="I32">
            <v>36</v>
          </cell>
          <cell r="J32">
            <v>36</v>
          </cell>
          <cell r="K32">
            <v>38</v>
          </cell>
          <cell r="N32">
            <v>2</v>
          </cell>
          <cell r="S32">
            <v>0</v>
          </cell>
          <cell r="T32">
            <v>8</v>
          </cell>
        </row>
        <row r="33">
          <cell r="A33" t="str">
            <v>화학공학과</v>
          </cell>
          <cell r="B33" t="str">
            <v>야간</v>
          </cell>
          <cell r="C33" t="str">
            <v>공학</v>
          </cell>
          <cell r="D33" t="str">
            <v>화학공학부</v>
          </cell>
          <cell r="E33">
            <v>22</v>
          </cell>
          <cell r="F33">
            <v>30</v>
          </cell>
          <cell r="G33">
            <v>-8</v>
          </cell>
          <cell r="H33">
            <v>1</v>
          </cell>
          <cell r="I33">
            <v>10</v>
          </cell>
          <cell r="J33">
            <v>10</v>
          </cell>
          <cell r="K33">
            <v>11</v>
          </cell>
          <cell r="N33">
            <v>2</v>
          </cell>
          <cell r="P33">
            <v>1</v>
          </cell>
          <cell r="S33">
            <v>1</v>
          </cell>
          <cell r="T33">
            <v>2</v>
          </cell>
        </row>
        <row r="34">
          <cell r="A34" t="str">
            <v>식품생물공학과</v>
          </cell>
          <cell r="B34" t="str">
            <v>야간</v>
          </cell>
          <cell r="C34" t="str">
            <v>공학</v>
          </cell>
          <cell r="D34" t="str">
            <v>식품생물공학과</v>
          </cell>
          <cell r="E34">
            <v>32</v>
          </cell>
          <cell r="F34">
            <v>22</v>
          </cell>
          <cell r="G34">
            <v>10</v>
          </cell>
          <cell r="H34">
            <v>1</v>
          </cell>
          <cell r="I34">
            <v>14</v>
          </cell>
          <cell r="J34">
            <v>14</v>
          </cell>
          <cell r="K34">
            <v>15</v>
          </cell>
          <cell r="P34">
            <v>1</v>
          </cell>
          <cell r="S34">
            <v>1</v>
          </cell>
          <cell r="T34">
            <v>4</v>
          </cell>
        </row>
        <row r="35">
          <cell r="A35" t="str">
            <v>전기전자제어공학과</v>
          </cell>
          <cell r="B35" t="str">
            <v>야간</v>
          </cell>
          <cell r="C35" t="str">
            <v>공학</v>
          </cell>
          <cell r="D35" t="str">
            <v>전자공학과</v>
          </cell>
          <cell r="E35">
            <v>25</v>
          </cell>
          <cell r="F35">
            <v>60</v>
          </cell>
          <cell r="G35">
            <v>-35</v>
          </cell>
          <cell r="H35">
            <v>2</v>
          </cell>
          <cell r="I35">
            <v>11</v>
          </cell>
          <cell r="J35">
            <v>11</v>
          </cell>
          <cell r="K35">
            <v>13</v>
          </cell>
          <cell r="N35">
            <v>3</v>
          </cell>
          <cell r="P35">
            <v>1</v>
          </cell>
          <cell r="S35">
            <v>1</v>
          </cell>
          <cell r="T35">
            <v>3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5"/>
  <sheetViews>
    <sheetView showGridLines="0" showZeros="0" tabSelected="1" zoomScale="115" zoomScaleNormal="115" workbookViewId="0">
      <pane xSplit="5" ySplit="6" topLeftCell="G16" activePane="bottomRight" state="frozen"/>
      <selection pane="topRight" activeCell="E1" sqref="E1"/>
      <selection pane="bottomLeft" activeCell="A7" sqref="A7"/>
      <selection pane="bottomRight" activeCell="A2" sqref="A2:O2"/>
    </sheetView>
  </sheetViews>
  <sheetFormatPr defaultRowHeight="16.5"/>
  <cols>
    <col min="1" max="1" width="23.75" style="74" customWidth="1"/>
    <col min="2" max="4" width="9" style="74" hidden="1" customWidth="1"/>
    <col min="5" max="5" width="7.375" style="81" hidden="1" customWidth="1"/>
    <col min="6" max="6" width="7.375" style="86" hidden="1" customWidth="1"/>
    <col min="7" max="7" width="11.375" style="86" customWidth="1"/>
    <col min="8" max="8" width="8.5" style="86" customWidth="1"/>
    <col min="9" max="9" width="7.625" style="86" customWidth="1"/>
    <col min="10" max="11" width="8.625" style="86" customWidth="1"/>
    <col min="12" max="12" width="7.625" style="86" customWidth="1"/>
    <col min="13" max="13" width="10.5" style="86" customWidth="1"/>
    <col min="14" max="15" width="7.625" style="86" customWidth="1"/>
    <col min="16" max="16" width="9" style="98"/>
    <col min="17" max="18" width="9" style="98" customWidth="1"/>
    <col min="19" max="21" width="9" style="98"/>
    <col min="22" max="16384" width="9" style="74"/>
  </cols>
  <sheetData>
    <row r="1" spans="1:18" ht="11.25" customHeight="1">
      <c r="A1" s="73"/>
    </row>
    <row r="2" spans="1:18" ht="31.5">
      <c r="A2" s="177" t="s">
        <v>147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</row>
    <row r="3" spans="1:18" ht="9.75" customHeight="1" thickBot="1">
      <c r="A3" s="11"/>
      <c r="B3" s="11"/>
      <c r="C3" s="11"/>
      <c r="D3" s="11"/>
      <c r="E3" s="82"/>
      <c r="F3" s="11"/>
      <c r="G3" s="11"/>
      <c r="H3" s="82"/>
      <c r="I3" s="11"/>
      <c r="J3" s="82"/>
      <c r="K3" s="11"/>
      <c r="L3" s="82"/>
      <c r="M3" s="11"/>
      <c r="N3" s="82"/>
      <c r="O3" s="83"/>
    </row>
    <row r="4" spans="1:18" ht="34.5" customHeight="1">
      <c r="A4" s="178" t="s">
        <v>145</v>
      </c>
      <c r="B4" s="179"/>
      <c r="C4" s="179"/>
      <c r="D4" s="104"/>
      <c r="E4" s="179"/>
      <c r="F4" s="112" t="s">
        <v>148</v>
      </c>
      <c r="G4" s="161" t="s">
        <v>155</v>
      </c>
      <c r="H4" s="184" t="s">
        <v>151</v>
      </c>
      <c r="I4" s="179"/>
      <c r="J4" s="179"/>
      <c r="K4" s="179"/>
      <c r="L4" s="179"/>
      <c r="M4" s="179"/>
      <c r="N4" s="179"/>
      <c r="O4" s="164" t="s">
        <v>146</v>
      </c>
      <c r="Q4" s="99"/>
      <c r="R4" s="99"/>
    </row>
    <row r="5" spans="1:18" ht="23.25" customHeight="1">
      <c r="A5" s="180"/>
      <c r="B5" s="181"/>
      <c r="C5" s="181"/>
      <c r="D5" s="105"/>
      <c r="E5" s="181"/>
      <c r="F5" s="113"/>
      <c r="G5" s="173" t="s">
        <v>156</v>
      </c>
      <c r="H5" s="171" t="s">
        <v>143</v>
      </c>
      <c r="I5" s="169" t="s">
        <v>149</v>
      </c>
      <c r="J5" s="167" t="s">
        <v>152</v>
      </c>
      <c r="K5" s="169" t="s">
        <v>153</v>
      </c>
      <c r="L5" s="176" t="s">
        <v>144</v>
      </c>
      <c r="M5" s="169" t="s">
        <v>154</v>
      </c>
      <c r="N5" s="169" t="s">
        <v>103</v>
      </c>
      <c r="O5" s="165"/>
      <c r="Q5" s="99"/>
      <c r="R5" s="99"/>
    </row>
    <row r="6" spans="1:18" ht="27" customHeight="1" thickBot="1">
      <c r="A6" s="182"/>
      <c r="B6" s="183"/>
      <c r="C6" s="183"/>
      <c r="D6" s="106"/>
      <c r="E6" s="183"/>
      <c r="F6" s="114"/>
      <c r="G6" s="174"/>
      <c r="H6" s="172"/>
      <c r="I6" s="170"/>
      <c r="J6" s="168"/>
      <c r="K6" s="170"/>
      <c r="L6" s="170"/>
      <c r="M6" s="175"/>
      <c r="N6" s="175"/>
      <c r="O6" s="166"/>
      <c r="Q6" s="99"/>
      <c r="R6" s="99"/>
    </row>
    <row r="7" spans="1:18" ht="21.95" customHeight="1" thickTop="1">
      <c r="A7" s="94" t="s">
        <v>77</v>
      </c>
      <c r="B7" s="95" t="s">
        <v>0</v>
      </c>
      <c r="C7" s="95" t="s">
        <v>78</v>
      </c>
      <c r="D7" s="96" t="s">
        <v>104</v>
      </c>
      <c r="E7" s="97">
        <v>60</v>
      </c>
      <c r="F7" s="117">
        <v>60</v>
      </c>
      <c r="G7" s="123">
        <v>0</v>
      </c>
      <c r="H7" s="120">
        <v>1</v>
      </c>
      <c r="I7" s="87">
        <v>0</v>
      </c>
      <c r="J7" s="87">
        <v>0</v>
      </c>
      <c r="K7" s="87">
        <v>0</v>
      </c>
      <c r="L7" s="189">
        <v>9</v>
      </c>
      <c r="M7" s="87">
        <v>0</v>
      </c>
      <c r="N7" s="111">
        <f>SUM(H7:K7)</f>
        <v>1</v>
      </c>
      <c r="O7" s="115">
        <f>G7+N7</f>
        <v>1</v>
      </c>
    </row>
    <row r="8" spans="1:18" ht="21.95" customHeight="1">
      <c r="A8" s="88" t="s">
        <v>80</v>
      </c>
      <c r="B8" s="89" t="s">
        <v>0</v>
      </c>
      <c r="C8" s="89" t="s">
        <v>78</v>
      </c>
      <c r="D8" s="77" t="s">
        <v>105</v>
      </c>
      <c r="E8" s="79">
        <v>77</v>
      </c>
      <c r="F8" s="118">
        <v>78</v>
      </c>
      <c r="G8" s="124">
        <v>2</v>
      </c>
      <c r="H8" s="121">
        <v>0</v>
      </c>
      <c r="I8" s="109">
        <v>0</v>
      </c>
      <c r="J8" s="109">
        <v>0</v>
      </c>
      <c r="K8" s="109">
        <v>0</v>
      </c>
      <c r="L8" s="190"/>
      <c r="M8" s="109">
        <v>0</v>
      </c>
      <c r="N8" s="111">
        <f t="shared" ref="N8:N35" si="0">SUM(H8:K8)</f>
        <v>0</v>
      </c>
      <c r="O8" s="115">
        <f t="shared" ref="O8:O43" si="1">G8+N8</f>
        <v>2</v>
      </c>
    </row>
    <row r="9" spans="1:18" ht="21.95" customHeight="1">
      <c r="A9" s="88" t="s">
        <v>1</v>
      </c>
      <c r="B9" s="89" t="s">
        <v>0</v>
      </c>
      <c r="C9" s="89" t="s">
        <v>78</v>
      </c>
      <c r="D9" s="77" t="s">
        <v>106</v>
      </c>
      <c r="E9" s="79">
        <v>43</v>
      </c>
      <c r="F9" s="118">
        <v>44</v>
      </c>
      <c r="G9" s="124">
        <v>0</v>
      </c>
      <c r="H9" s="121">
        <v>0</v>
      </c>
      <c r="I9" s="109">
        <v>0</v>
      </c>
      <c r="J9" s="109">
        <v>0</v>
      </c>
      <c r="K9" s="109">
        <v>0</v>
      </c>
      <c r="L9" s="190"/>
      <c r="M9" s="109">
        <v>0</v>
      </c>
      <c r="N9" s="111">
        <f t="shared" si="0"/>
        <v>0</v>
      </c>
      <c r="O9" s="115">
        <f t="shared" si="1"/>
        <v>0</v>
      </c>
    </row>
    <row r="10" spans="1:18" ht="21.95" customHeight="1">
      <c r="A10" s="88" t="s">
        <v>2</v>
      </c>
      <c r="B10" s="89" t="s">
        <v>0</v>
      </c>
      <c r="C10" s="89" t="s">
        <v>78</v>
      </c>
      <c r="D10" s="77" t="s">
        <v>107</v>
      </c>
      <c r="E10" s="79">
        <v>26</v>
      </c>
      <c r="F10" s="118">
        <v>26</v>
      </c>
      <c r="G10" s="124">
        <v>0</v>
      </c>
      <c r="H10" s="121">
        <v>0</v>
      </c>
      <c r="I10" s="109">
        <v>0</v>
      </c>
      <c r="J10" s="109">
        <v>0</v>
      </c>
      <c r="K10" s="109">
        <v>0</v>
      </c>
      <c r="L10" s="190"/>
      <c r="M10" s="109">
        <v>0</v>
      </c>
      <c r="N10" s="111">
        <f t="shared" si="0"/>
        <v>0</v>
      </c>
      <c r="O10" s="115">
        <f t="shared" si="1"/>
        <v>0</v>
      </c>
    </row>
    <row r="11" spans="1:18" ht="21.95" customHeight="1">
      <c r="A11" s="88" t="s">
        <v>3</v>
      </c>
      <c r="B11" s="89" t="s">
        <v>0</v>
      </c>
      <c r="C11" s="89" t="s">
        <v>78</v>
      </c>
      <c r="D11" s="77" t="s">
        <v>108</v>
      </c>
      <c r="E11" s="79">
        <v>26</v>
      </c>
      <c r="F11" s="118">
        <v>27</v>
      </c>
      <c r="G11" s="124">
        <v>0</v>
      </c>
      <c r="H11" s="121">
        <v>0</v>
      </c>
      <c r="I11" s="109">
        <v>0</v>
      </c>
      <c r="J11" s="109">
        <v>0</v>
      </c>
      <c r="K11" s="109">
        <v>0</v>
      </c>
      <c r="L11" s="190"/>
      <c r="M11" s="109">
        <v>0</v>
      </c>
      <c r="N11" s="111">
        <f t="shared" si="0"/>
        <v>0</v>
      </c>
      <c r="O11" s="115">
        <f t="shared" si="1"/>
        <v>0</v>
      </c>
    </row>
    <row r="12" spans="1:18" ht="21.95" customHeight="1">
      <c r="A12" s="90" t="s">
        <v>81</v>
      </c>
      <c r="B12" s="89" t="s">
        <v>0</v>
      </c>
      <c r="C12" s="89" t="s">
        <v>82</v>
      </c>
      <c r="D12" s="77" t="s">
        <v>109</v>
      </c>
      <c r="E12" s="79">
        <v>110</v>
      </c>
      <c r="F12" s="118">
        <v>110</v>
      </c>
      <c r="G12" s="124">
        <v>0</v>
      </c>
      <c r="H12" s="121">
        <v>0</v>
      </c>
      <c r="I12" s="109">
        <v>0</v>
      </c>
      <c r="J12" s="109">
        <v>0</v>
      </c>
      <c r="K12" s="109">
        <v>0</v>
      </c>
      <c r="L12" s="190"/>
      <c r="M12" s="109">
        <v>0</v>
      </c>
      <c r="N12" s="111">
        <f t="shared" si="0"/>
        <v>0</v>
      </c>
      <c r="O12" s="115">
        <f t="shared" si="1"/>
        <v>0</v>
      </c>
    </row>
    <row r="13" spans="1:18" ht="21.95" customHeight="1">
      <c r="A13" s="88" t="s">
        <v>83</v>
      </c>
      <c r="B13" s="89" t="s">
        <v>0</v>
      </c>
      <c r="C13" s="89" t="s">
        <v>82</v>
      </c>
      <c r="D13" s="77" t="s">
        <v>110</v>
      </c>
      <c r="E13" s="79">
        <v>18</v>
      </c>
      <c r="F13" s="118">
        <v>18</v>
      </c>
      <c r="G13" s="124">
        <v>0</v>
      </c>
      <c r="H13" s="121">
        <v>1</v>
      </c>
      <c r="I13" s="109">
        <v>0</v>
      </c>
      <c r="J13" s="109">
        <v>0</v>
      </c>
      <c r="K13" s="109">
        <v>0</v>
      </c>
      <c r="L13" s="190"/>
      <c r="M13" s="109">
        <v>0</v>
      </c>
      <c r="N13" s="111">
        <f t="shared" si="0"/>
        <v>1</v>
      </c>
      <c r="O13" s="115">
        <f t="shared" si="1"/>
        <v>1</v>
      </c>
    </row>
    <row r="14" spans="1:18" ht="21.95" customHeight="1">
      <c r="A14" s="88" t="s">
        <v>84</v>
      </c>
      <c r="B14" s="89"/>
      <c r="C14" s="89"/>
      <c r="D14" s="77" t="s">
        <v>111</v>
      </c>
      <c r="E14" s="79">
        <v>18</v>
      </c>
      <c r="F14" s="118">
        <v>18</v>
      </c>
      <c r="G14" s="124">
        <v>0</v>
      </c>
      <c r="H14" s="121">
        <v>0</v>
      </c>
      <c r="I14" s="109">
        <v>0</v>
      </c>
      <c r="J14" s="109">
        <v>0</v>
      </c>
      <c r="K14" s="109">
        <v>0</v>
      </c>
      <c r="L14" s="190"/>
      <c r="M14" s="109">
        <v>0</v>
      </c>
      <c r="N14" s="111">
        <f t="shared" si="0"/>
        <v>0</v>
      </c>
      <c r="O14" s="115">
        <f t="shared" si="1"/>
        <v>0</v>
      </c>
    </row>
    <row r="15" spans="1:18" ht="21.95" customHeight="1">
      <c r="A15" s="88" t="s">
        <v>85</v>
      </c>
      <c r="B15" s="89" t="s">
        <v>0</v>
      </c>
      <c r="C15" s="89" t="s">
        <v>82</v>
      </c>
      <c r="D15" s="77" t="s">
        <v>112</v>
      </c>
      <c r="E15" s="79">
        <v>40</v>
      </c>
      <c r="F15" s="118">
        <v>40</v>
      </c>
      <c r="G15" s="124">
        <v>0</v>
      </c>
      <c r="H15" s="121">
        <v>0</v>
      </c>
      <c r="I15" s="109">
        <v>0</v>
      </c>
      <c r="J15" s="109">
        <v>0</v>
      </c>
      <c r="K15" s="109">
        <v>0</v>
      </c>
      <c r="L15" s="190"/>
      <c r="M15" s="109">
        <v>0</v>
      </c>
      <c r="N15" s="111">
        <f t="shared" si="0"/>
        <v>0</v>
      </c>
      <c r="O15" s="115">
        <f t="shared" si="1"/>
        <v>0</v>
      </c>
    </row>
    <row r="16" spans="1:18" ht="21.95" customHeight="1">
      <c r="A16" s="88" t="s">
        <v>4</v>
      </c>
      <c r="B16" s="89" t="s">
        <v>0</v>
      </c>
      <c r="C16" s="89" t="s">
        <v>82</v>
      </c>
      <c r="D16" s="77" t="s">
        <v>113</v>
      </c>
      <c r="E16" s="79">
        <v>40</v>
      </c>
      <c r="F16" s="118">
        <v>40</v>
      </c>
      <c r="G16" s="124">
        <v>0</v>
      </c>
      <c r="H16" s="121">
        <v>0</v>
      </c>
      <c r="I16" s="109">
        <v>0</v>
      </c>
      <c r="J16" s="109">
        <v>0</v>
      </c>
      <c r="K16" s="109">
        <v>0</v>
      </c>
      <c r="L16" s="190"/>
      <c r="M16" s="109">
        <v>0</v>
      </c>
      <c r="N16" s="111">
        <f t="shared" si="0"/>
        <v>0</v>
      </c>
      <c r="O16" s="115">
        <f t="shared" si="1"/>
        <v>0</v>
      </c>
    </row>
    <row r="17" spans="1:15" ht="21.95" customHeight="1">
      <c r="A17" s="90" t="s">
        <v>86</v>
      </c>
      <c r="B17" s="89" t="s">
        <v>0</v>
      </c>
      <c r="C17" s="89" t="s">
        <v>82</v>
      </c>
      <c r="D17" s="77" t="s">
        <v>114</v>
      </c>
      <c r="E17" s="79">
        <v>58</v>
      </c>
      <c r="F17" s="118">
        <v>58</v>
      </c>
      <c r="G17" s="124">
        <v>0</v>
      </c>
      <c r="H17" s="121">
        <v>0</v>
      </c>
      <c r="I17" s="109">
        <v>0</v>
      </c>
      <c r="J17" s="109">
        <v>0</v>
      </c>
      <c r="K17" s="109">
        <v>1</v>
      </c>
      <c r="L17" s="190"/>
      <c r="M17" s="109">
        <v>0</v>
      </c>
      <c r="N17" s="111">
        <f t="shared" si="0"/>
        <v>1</v>
      </c>
      <c r="O17" s="115">
        <f t="shared" si="1"/>
        <v>1</v>
      </c>
    </row>
    <row r="18" spans="1:15" ht="21.95" customHeight="1">
      <c r="A18" s="90" t="s">
        <v>87</v>
      </c>
      <c r="B18" s="89" t="s">
        <v>0</v>
      </c>
      <c r="C18" s="89" t="s">
        <v>82</v>
      </c>
      <c r="D18" s="77" t="s">
        <v>115</v>
      </c>
      <c r="E18" s="79">
        <v>138</v>
      </c>
      <c r="F18" s="118">
        <v>138</v>
      </c>
      <c r="G18" s="124">
        <v>1</v>
      </c>
      <c r="H18" s="121">
        <v>0</v>
      </c>
      <c r="I18" s="109">
        <v>0</v>
      </c>
      <c r="J18" s="109">
        <v>0</v>
      </c>
      <c r="K18" s="109">
        <v>0</v>
      </c>
      <c r="L18" s="190"/>
      <c r="M18" s="109">
        <v>0</v>
      </c>
      <c r="N18" s="111">
        <f t="shared" si="0"/>
        <v>0</v>
      </c>
      <c r="O18" s="115">
        <f t="shared" si="1"/>
        <v>1</v>
      </c>
    </row>
    <row r="19" spans="1:15" ht="21.95" customHeight="1">
      <c r="A19" s="88" t="s">
        <v>139</v>
      </c>
      <c r="B19" s="89" t="s">
        <v>0</v>
      </c>
      <c r="C19" s="89" t="s">
        <v>89</v>
      </c>
      <c r="D19" s="77" t="s">
        <v>116</v>
      </c>
      <c r="E19" s="79">
        <v>59</v>
      </c>
      <c r="F19" s="118">
        <v>19</v>
      </c>
      <c r="G19" s="124">
        <v>0</v>
      </c>
      <c r="H19" s="121">
        <v>0</v>
      </c>
      <c r="I19" s="109">
        <v>0</v>
      </c>
      <c r="J19" s="109">
        <v>0</v>
      </c>
      <c r="K19" s="109">
        <v>0</v>
      </c>
      <c r="L19" s="190"/>
      <c r="M19" s="109">
        <v>0</v>
      </c>
      <c r="N19" s="111">
        <f t="shared" si="0"/>
        <v>0</v>
      </c>
      <c r="O19" s="115">
        <f t="shared" si="1"/>
        <v>0</v>
      </c>
    </row>
    <row r="20" spans="1:15" ht="21.95" hidden="1" customHeight="1">
      <c r="A20" s="88" t="s">
        <v>140</v>
      </c>
      <c r="B20" s="89" t="s">
        <v>0</v>
      </c>
      <c r="C20" s="89" t="s">
        <v>89</v>
      </c>
      <c r="D20" s="77" t="s">
        <v>117</v>
      </c>
      <c r="E20" s="79"/>
      <c r="F20" s="118">
        <v>12</v>
      </c>
      <c r="G20" s="124">
        <v>0</v>
      </c>
      <c r="H20" s="121">
        <v>0</v>
      </c>
      <c r="I20" s="109">
        <v>0</v>
      </c>
      <c r="J20" s="109">
        <v>0</v>
      </c>
      <c r="K20" s="109">
        <v>0</v>
      </c>
      <c r="L20" s="190"/>
      <c r="M20" s="109">
        <v>0</v>
      </c>
      <c r="N20" s="111">
        <f t="shared" si="0"/>
        <v>0</v>
      </c>
      <c r="O20" s="115">
        <f t="shared" si="1"/>
        <v>0</v>
      </c>
    </row>
    <row r="21" spans="1:15" ht="21.95" hidden="1" customHeight="1">
      <c r="A21" s="88" t="s">
        <v>142</v>
      </c>
      <c r="B21" s="89" t="s">
        <v>0</v>
      </c>
      <c r="C21" s="89" t="s">
        <v>89</v>
      </c>
      <c r="D21" s="80" t="s">
        <v>137</v>
      </c>
      <c r="E21" s="79"/>
      <c r="F21" s="118">
        <v>6</v>
      </c>
      <c r="G21" s="124">
        <v>0</v>
      </c>
      <c r="H21" s="121">
        <v>0</v>
      </c>
      <c r="I21" s="109">
        <v>0</v>
      </c>
      <c r="J21" s="109">
        <v>0</v>
      </c>
      <c r="K21" s="109">
        <v>0</v>
      </c>
      <c r="L21" s="190"/>
      <c r="M21" s="109">
        <v>0</v>
      </c>
      <c r="N21" s="111">
        <f t="shared" si="0"/>
        <v>0</v>
      </c>
      <c r="O21" s="115">
        <f t="shared" si="1"/>
        <v>0</v>
      </c>
    </row>
    <row r="22" spans="1:15" ht="21.95" hidden="1" customHeight="1">
      <c r="A22" s="88" t="s">
        <v>141</v>
      </c>
      <c r="B22" s="89" t="s">
        <v>0</v>
      </c>
      <c r="C22" s="89" t="s">
        <v>89</v>
      </c>
      <c r="D22" s="80" t="s">
        <v>138</v>
      </c>
      <c r="E22" s="79"/>
      <c r="F22" s="118">
        <v>22</v>
      </c>
      <c r="G22" s="124">
        <v>0</v>
      </c>
      <c r="H22" s="121">
        <v>0</v>
      </c>
      <c r="I22" s="109">
        <v>0</v>
      </c>
      <c r="J22" s="109">
        <v>0</v>
      </c>
      <c r="K22" s="109">
        <v>0</v>
      </c>
      <c r="L22" s="190"/>
      <c r="M22" s="109">
        <v>0</v>
      </c>
      <c r="N22" s="111">
        <f t="shared" si="0"/>
        <v>0</v>
      </c>
      <c r="O22" s="115">
        <f t="shared" si="1"/>
        <v>0</v>
      </c>
    </row>
    <row r="23" spans="1:15" ht="21.95" customHeight="1">
      <c r="A23" s="88" t="s">
        <v>11</v>
      </c>
      <c r="B23" s="89" t="s">
        <v>0</v>
      </c>
      <c r="C23" s="89" t="s">
        <v>82</v>
      </c>
      <c r="D23" s="77" t="s">
        <v>118</v>
      </c>
      <c r="E23" s="79">
        <v>32</v>
      </c>
      <c r="F23" s="118">
        <v>32</v>
      </c>
      <c r="G23" s="124">
        <v>1</v>
      </c>
      <c r="H23" s="121">
        <v>0</v>
      </c>
      <c r="I23" s="109">
        <v>0</v>
      </c>
      <c r="J23" s="109">
        <v>0</v>
      </c>
      <c r="K23" s="109">
        <v>0</v>
      </c>
      <c r="L23" s="190"/>
      <c r="M23" s="109">
        <v>0</v>
      </c>
      <c r="N23" s="111">
        <f t="shared" si="0"/>
        <v>0</v>
      </c>
      <c r="O23" s="115">
        <f t="shared" si="1"/>
        <v>1</v>
      </c>
    </row>
    <row r="24" spans="1:15" ht="21.95" customHeight="1">
      <c r="A24" s="88" t="s">
        <v>5</v>
      </c>
      <c r="B24" s="89" t="s">
        <v>0</v>
      </c>
      <c r="C24" s="89" t="s">
        <v>82</v>
      </c>
      <c r="D24" s="77" t="s">
        <v>119</v>
      </c>
      <c r="E24" s="79">
        <v>53</v>
      </c>
      <c r="F24" s="118">
        <v>53</v>
      </c>
      <c r="G24" s="124">
        <v>0</v>
      </c>
      <c r="H24" s="121">
        <v>0</v>
      </c>
      <c r="I24" s="109">
        <v>0</v>
      </c>
      <c r="J24" s="109">
        <v>0</v>
      </c>
      <c r="K24" s="109">
        <v>0</v>
      </c>
      <c r="L24" s="190"/>
      <c r="M24" s="109">
        <v>0</v>
      </c>
      <c r="N24" s="111">
        <f t="shared" si="0"/>
        <v>0</v>
      </c>
      <c r="O24" s="115">
        <f t="shared" si="1"/>
        <v>0</v>
      </c>
    </row>
    <row r="25" spans="1:15" ht="21.95" customHeight="1">
      <c r="A25" s="88" t="s">
        <v>6</v>
      </c>
      <c r="B25" s="89" t="s">
        <v>0</v>
      </c>
      <c r="C25" s="89" t="s">
        <v>78</v>
      </c>
      <c r="D25" s="77" t="s">
        <v>120</v>
      </c>
      <c r="E25" s="79">
        <v>24</v>
      </c>
      <c r="F25" s="118">
        <v>24</v>
      </c>
      <c r="G25" s="124">
        <v>0</v>
      </c>
      <c r="H25" s="121">
        <v>0</v>
      </c>
      <c r="I25" s="109">
        <v>0</v>
      </c>
      <c r="J25" s="109">
        <v>0</v>
      </c>
      <c r="K25" s="109">
        <v>0</v>
      </c>
      <c r="L25" s="190"/>
      <c r="M25" s="109">
        <v>0</v>
      </c>
      <c r="N25" s="111">
        <f t="shared" si="0"/>
        <v>0</v>
      </c>
      <c r="O25" s="115">
        <f t="shared" si="1"/>
        <v>0</v>
      </c>
    </row>
    <row r="26" spans="1:15" ht="21.95" customHeight="1">
      <c r="A26" s="88" t="s">
        <v>7</v>
      </c>
      <c r="B26" s="89" t="s">
        <v>0</v>
      </c>
      <c r="C26" s="89" t="s">
        <v>78</v>
      </c>
      <c r="D26" s="77" t="s">
        <v>121</v>
      </c>
      <c r="E26" s="79">
        <v>24</v>
      </c>
      <c r="F26" s="118">
        <v>24</v>
      </c>
      <c r="G26" s="124">
        <v>0</v>
      </c>
      <c r="H26" s="121">
        <v>0</v>
      </c>
      <c r="I26" s="109">
        <v>0</v>
      </c>
      <c r="J26" s="109">
        <v>0</v>
      </c>
      <c r="K26" s="109">
        <v>0</v>
      </c>
      <c r="L26" s="190"/>
      <c r="M26" s="109">
        <v>0</v>
      </c>
      <c r="N26" s="111">
        <f t="shared" si="0"/>
        <v>0</v>
      </c>
      <c r="O26" s="115">
        <f t="shared" si="1"/>
        <v>0</v>
      </c>
    </row>
    <row r="27" spans="1:15" ht="21.95" customHeight="1">
      <c r="A27" s="88" t="s">
        <v>8</v>
      </c>
      <c r="B27" s="89" t="s">
        <v>0</v>
      </c>
      <c r="C27" s="89" t="s">
        <v>78</v>
      </c>
      <c r="D27" s="77" t="s">
        <v>122</v>
      </c>
      <c r="E27" s="79">
        <v>23</v>
      </c>
      <c r="F27" s="118">
        <v>23</v>
      </c>
      <c r="G27" s="124">
        <v>0</v>
      </c>
      <c r="H27" s="121">
        <v>0</v>
      </c>
      <c r="I27" s="109">
        <v>0</v>
      </c>
      <c r="J27" s="109">
        <v>0</v>
      </c>
      <c r="K27" s="109">
        <v>1</v>
      </c>
      <c r="L27" s="190"/>
      <c r="M27" s="109">
        <v>0</v>
      </c>
      <c r="N27" s="111">
        <f t="shared" si="0"/>
        <v>1</v>
      </c>
      <c r="O27" s="115">
        <f t="shared" si="1"/>
        <v>1</v>
      </c>
    </row>
    <row r="28" spans="1:15" ht="21.95" customHeight="1">
      <c r="A28" s="88" t="s">
        <v>9</v>
      </c>
      <c r="B28" s="89" t="s">
        <v>0</v>
      </c>
      <c r="C28" s="89" t="s">
        <v>78</v>
      </c>
      <c r="D28" s="77" t="s">
        <v>123</v>
      </c>
      <c r="E28" s="79">
        <v>24</v>
      </c>
      <c r="F28" s="118">
        <v>24</v>
      </c>
      <c r="G28" s="124">
        <v>0</v>
      </c>
      <c r="H28" s="121">
        <v>0</v>
      </c>
      <c r="I28" s="109">
        <v>0</v>
      </c>
      <c r="J28" s="109">
        <v>0</v>
      </c>
      <c r="K28" s="109">
        <v>0</v>
      </c>
      <c r="L28" s="190"/>
      <c r="M28" s="109">
        <v>0</v>
      </c>
      <c r="N28" s="111">
        <f t="shared" si="0"/>
        <v>0</v>
      </c>
      <c r="O28" s="115">
        <f t="shared" si="1"/>
        <v>0</v>
      </c>
    </row>
    <row r="29" spans="1:15" ht="21.95" customHeight="1">
      <c r="A29" s="88" t="s">
        <v>10</v>
      </c>
      <c r="B29" s="89" t="s">
        <v>0</v>
      </c>
      <c r="C29" s="89" t="s">
        <v>78</v>
      </c>
      <c r="D29" s="77" t="s">
        <v>124</v>
      </c>
      <c r="E29" s="79">
        <v>18</v>
      </c>
      <c r="F29" s="118">
        <v>18</v>
      </c>
      <c r="G29" s="124"/>
      <c r="H29" s="121">
        <v>0</v>
      </c>
      <c r="I29" s="109">
        <v>0</v>
      </c>
      <c r="J29" s="109">
        <v>0</v>
      </c>
      <c r="K29" s="109">
        <v>0</v>
      </c>
      <c r="L29" s="190"/>
      <c r="M29" s="109">
        <v>0</v>
      </c>
      <c r="N29" s="111">
        <f t="shared" si="0"/>
        <v>0</v>
      </c>
      <c r="O29" s="115">
        <f t="shared" si="1"/>
        <v>0</v>
      </c>
    </row>
    <row r="30" spans="1:15" ht="21.95" customHeight="1">
      <c r="A30" s="88" t="s">
        <v>12</v>
      </c>
      <c r="B30" s="89" t="s">
        <v>0</v>
      </c>
      <c r="C30" s="89" t="s">
        <v>92</v>
      </c>
      <c r="D30" s="77" t="s">
        <v>125</v>
      </c>
      <c r="E30" s="79">
        <v>46</v>
      </c>
      <c r="F30" s="118">
        <v>47</v>
      </c>
      <c r="G30" s="124">
        <v>1</v>
      </c>
      <c r="H30" s="121">
        <v>0</v>
      </c>
      <c r="I30" s="109">
        <v>0</v>
      </c>
      <c r="J30" s="109">
        <v>1</v>
      </c>
      <c r="K30" s="109">
        <v>0</v>
      </c>
      <c r="L30" s="190"/>
      <c r="M30" s="109">
        <v>0</v>
      </c>
      <c r="N30" s="111">
        <f t="shared" si="0"/>
        <v>1</v>
      </c>
      <c r="O30" s="115">
        <f t="shared" si="1"/>
        <v>2</v>
      </c>
    </row>
    <row r="31" spans="1:15" ht="21.95" customHeight="1">
      <c r="A31" s="88" t="s">
        <v>13</v>
      </c>
      <c r="B31" s="89" t="s">
        <v>0</v>
      </c>
      <c r="C31" s="89" t="s">
        <v>92</v>
      </c>
      <c r="D31" s="77" t="s">
        <v>126</v>
      </c>
      <c r="E31" s="79">
        <v>32</v>
      </c>
      <c r="F31" s="118">
        <v>32</v>
      </c>
      <c r="G31" s="124">
        <v>0</v>
      </c>
      <c r="H31" s="121">
        <v>0</v>
      </c>
      <c r="I31" s="109">
        <v>0</v>
      </c>
      <c r="J31" s="109">
        <v>0</v>
      </c>
      <c r="K31" s="109">
        <v>0</v>
      </c>
      <c r="L31" s="190"/>
      <c r="M31" s="109">
        <v>0</v>
      </c>
      <c r="N31" s="111">
        <f t="shared" si="0"/>
        <v>0</v>
      </c>
      <c r="O31" s="115">
        <f t="shared" si="1"/>
        <v>0</v>
      </c>
    </row>
    <row r="32" spans="1:15" ht="21.95" customHeight="1">
      <c r="A32" s="88" t="s">
        <v>93</v>
      </c>
      <c r="B32" s="89" t="s">
        <v>0</v>
      </c>
      <c r="C32" s="89" t="s">
        <v>92</v>
      </c>
      <c r="D32" s="77" t="s">
        <v>127</v>
      </c>
      <c r="E32" s="79">
        <v>50</v>
      </c>
      <c r="F32" s="118">
        <v>51</v>
      </c>
      <c r="G32" s="124">
        <v>1</v>
      </c>
      <c r="H32" s="121">
        <v>0</v>
      </c>
      <c r="I32" s="109">
        <v>0</v>
      </c>
      <c r="J32" s="109">
        <v>0</v>
      </c>
      <c r="K32" s="109">
        <v>2</v>
      </c>
      <c r="L32" s="190"/>
      <c r="M32" s="109">
        <v>0</v>
      </c>
      <c r="N32" s="111">
        <f t="shared" si="0"/>
        <v>2</v>
      </c>
      <c r="O32" s="115">
        <f t="shared" si="1"/>
        <v>3</v>
      </c>
    </row>
    <row r="33" spans="1:21" ht="21.95" customHeight="1">
      <c r="A33" s="88" t="s">
        <v>14</v>
      </c>
      <c r="B33" s="89" t="s">
        <v>0</v>
      </c>
      <c r="C33" s="89" t="s">
        <v>92</v>
      </c>
      <c r="D33" s="77" t="s">
        <v>128</v>
      </c>
      <c r="E33" s="79">
        <v>32</v>
      </c>
      <c r="F33" s="118">
        <v>32</v>
      </c>
      <c r="G33" s="124">
        <v>0</v>
      </c>
      <c r="H33" s="121">
        <v>0</v>
      </c>
      <c r="I33" s="109">
        <v>0</v>
      </c>
      <c r="J33" s="109">
        <v>1</v>
      </c>
      <c r="K33" s="109">
        <v>1</v>
      </c>
      <c r="L33" s="190"/>
      <c r="M33" s="109">
        <v>0</v>
      </c>
      <c r="N33" s="111">
        <f t="shared" si="0"/>
        <v>2</v>
      </c>
      <c r="O33" s="115">
        <f t="shared" si="1"/>
        <v>2</v>
      </c>
    </row>
    <row r="34" spans="1:21" ht="21.95" customHeight="1" thickBot="1">
      <c r="A34" s="126" t="s">
        <v>15</v>
      </c>
      <c r="B34" s="127" t="s">
        <v>0</v>
      </c>
      <c r="C34" s="127" t="s">
        <v>92</v>
      </c>
      <c r="D34" s="128" t="s">
        <v>129</v>
      </c>
      <c r="E34" s="129">
        <v>23</v>
      </c>
      <c r="F34" s="130">
        <v>24</v>
      </c>
      <c r="G34" s="131">
        <v>0</v>
      </c>
      <c r="H34" s="132">
        <v>0</v>
      </c>
      <c r="I34" s="133">
        <v>0</v>
      </c>
      <c r="J34" s="133">
        <v>0</v>
      </c>
      <c r="K34" s="133">
        <v>0</v>
      </c>
      <c r="L34" s="190"/>
      <c r="M34" s="133">
        <v>0</v>
      </c>
      <c r="N34" s="110">
        <f t="shared" si="0"/>
        <v>0</v>
      </c>
      <c r="O34" s="134">
        <f t="shared" si="1"/>
        <v>0</v>
      </c>
    </row>
    <row r="35" spans="1:21" ht="21.95" customHeight="1" thickBot="1">
      <c r="A35" s="187" t="s">
        <v>94</v>
      </c>
      <c r="B35" s="188"/>
      <c r="C35" s="188"/>
      <c r="D35" s="141"/>
      <c r="E35" s="142">
        <f t="shared" ref="E35" si="2">SUM(E7:E34)</f>
        <v>1094</v>
      </c>
      <c r="F35" s="143">
        <f>SUM(F7:F34)</f>
        <v>1100</v>
      </c>
      <c r="G35" s="144">
        <f t="shared" ref="G35:M35" si="3">SUM(G7:G34)</f>
        <v>6</v>
      </c>
      <c r="H35" s="145">
        <f t="shared" si="3"/>
        <v>2</v>
      </c>
      <c r="I35" s="142">
        <f t="shared" si="3"/>
        <v>0</v>
      </c>
      <c r="J35" s="142">
        <f t="shared" si="3"/>
        <v>2</v>
      </c>
      <c r="K35" s="142">
        <f t="shared" si="3"/>
        <v>5</v>
      </c>
      <c r="L35" s="142">
        <v>9</v>
      </c>
      <c r="M35" s="142">
        <f t="shared" si="3"/>
        <v>0</v>
      </c>
      <c r="N35" s="146">
        <f>SUM(H35:L35)</f>
        <v>18</v>
      </c>
      <c r="O35" s="147">
        <f t="shared" si="1"/>
        <v>24</v>
      </c>
      <c r="P35" s="103"/>
      <c r="Q35" s="103"/>
      <c r="R35" s="103"/>
      <c r="S35" s="103"/>
      <c r="T35" s="103"/>
    </row>
    <row r="36" spans="1:21" ht="21.95" customHeight="1">
      <c r="A36" s="135" t="s">
        <v>81</v>
      </c>
      <c r="B36" s="136" t="s">
        <v>16</v>
      </c>
      <c r="C36" s="136" t="s">
        <v>82</v>
      </c>
      <c r="D36" s="137" t="s">
        <v>130</v>
      </c>
      <c r="E36" s="138">
        <v>80</v>
      </c>
      <c r="F36" s="139">
        <v>81</v>
      </c>
      <c r="G36" s="123">
        <v>0</v>
      </c>
      <c r="H36" s="140"/>
      <c r="I36" s="138"/>
      <c r="J36" s="138"/>
      <c r="K36" s="138"/>
      <c r="L36" s="190">
        <v>1</v>
      </c>
      <c r="M36" s="191">
        <v>6</v>
      </c>
      <c r="N36" s="192">
        <v>7</v>
      </c>
      <c r="O36" s="162">
        <f t="shared" si="1"/>
        <v>7</v>
      </c>
      <c r="P36" s="100"/>
    </row>
    <row r="37" spans="1:21" ht="21.95" customHeight="1">
      <c r="A37" s="93" t="s">
        <v>85</v>
      </c>
      <c r="B37" s="92" t="s">
        <v>16</v>
      </c>
      <c r="C37" s="92" t="s">
        <v>82</v>
      </c>
      <c r="D37" s="78" t="s">
        <v>131</v>
      </c>
      <c r="E37" s="108">
        <v>22</v>
      </c>
      <c r="F37" s="119">
        <v>22</v>
      </c>
      <c r="G37" s="124">
        <v>0</v>
      </c>
      <c r="H37" s="122"/>
      <c r="I37" s="108"/>
      <c r="J37" s="108"/>
      <c r="K37" s="108"/>
      <c r="L37" s="190"/>
      <c r="M37" s="196"/>
      <c r="N37" s="193"/>
      <c r="O37" s="162"/>
      <c r="P37" s="100"/>
    </row>
    <row r="38" spans="1:21" ht="21.95" customHeight="1">
      <c r="A38" s="93" t="s">
        <v>4</v>
      </c>
      <c r="B38" s="92" t="s">
        <v>16</v>
      </c>
      <c r="C38" s="92" t="s">
        <v>82</v>
      </c>
      <c r="D38" s="78" t="s">
        <v>132</v>
      </c>
      <c r="E38" s="108">
        <v>32</v>
      </c>
      <c r="F38" s="119">
        <v>33</v>
      </c>
      <c r="G38" s="124">
        <v>0</v>
      </c>
      <c r="H38" s="122"/>
      <c r="I38" s="108"/>
      <c r="J38" s="108"/>
      <c r="K38" s="108"/>
      <c r="L38" s="190"/>
      <c r="M38" s="196"/>
      <c r="N38" s="193"/>
      <c r="O38" s="162"/>
      <c r="P38" s="100"/>
    </row>
    <row r="39" spans="1:21" ht="21.95" customHeight="1">
      <c r="A39" s="91" t="s">
        <v>87</v>
      </c>
      <c r="B39" s="92" t="s">
        <v>16</v>
      </c>
      <c r="C39" s="92" t="s">
        <v>82</v>
      </c>
      <c r="D39" s="78" t="s">
        <v>133</v>
      </c>
      <c r="E39" s="108">
        <v>25</v>
      </c>
      <c r="F39" s="119">
        <v>25</v>
      </c>
      <c r="G39" s="124">
        <v>0</v>
      </c>
      <c r="H39" s="122"/>
      <c r="I39" s="108"/>
      <c r="J39" s="108"/>
      <c r="K39" s="108"/>
      <c r="L39" s="191"/>
      <c r="M39" s="196"/>
      <c r="N39" s="193"/>
      <c r="O39" s="163"/>
      <c r="P39" s="100"/>
    </row>
    <row r="40" spans="1:21" ht="21.95" customHeight="1">
      <c r="A40" s="91" t="s">
        <v>136</v>
      </c>
      <c r="B40" s="92"/>
      <c r="C40" s="92"/>
      <c r="D40" s="78" t="s">
        <v>134</v>
      </c>
      <c r="E40" s="108"/>
      <c r="F40" s="119"/>
      <c r="G40" s="125"/>
      <c r="H40" s="122"/>
      <c r="I40" s="108"/>
      <c r="J40" s="108"/>
      <c r="K40" s="108"/>
      <c r="L40" s="108"/>
      <c r="M40" s="109">
        <v>20</v>
      </c>
      <c r="N40" s="107">
        <v>20</v>
      </c>
      <c r="O40" s="115">
        <f t="shared" si="1"/>
        <v>20</v>
      </c>
      <c r="P40" s="100"/>
    </row>
    <row r="41" spans="1:21" ht="21.95" customHeight="1" thickBot="1">
      <c r="A41" s="148" t="s">
        <v>96</v>
      </c>
      <c r="B41" s="149"/>
      <c r="C41" s="149"/>
      <c r="D41" s="150" t="s">
        <v>135</v>
      </c>
      <c r="E41" s="151"/>
      <c r="F41" s="152">
        <v>0</v>
      </c>
      <c r="G41" s="153"/>
      <c r="H41" s="154"/>
      <c r="I41" s="151"/>
      <c r="J41" s="151"/>
      <c r="K41" s="151"/>
      <c r="L41" s="151"/>
      <c r="M41" s="133">
        <v>14</v>
      </c>
      <c r="N41" s="155">
        <v>14</v>
      </c>
      <c r="O41" s="134">
        <f t="shared" si="1"/>
        <v>14</v>
      </c>
      <c r="P41" s="100"/>
    </row>
    <row r="42" spans="1:21" ht="21.95" customHeight="1" thickBot="1">
      <c r="A42" s="194" t="s">
        <v>95</v>
      </c>
      <c r="B42" s="195"/>
      <c r="C42" s="195"/>
      <c r="D42" s="141"/>
      <c r="E42" s="142">
        <f>SUM(E36:E41)</f>
        <v>159</v>
      </c>
      <c r="F42" s="143">
        <f>SUM(F36:F41)</f>
        <v>161</v>
      </c>
      <c r="G42" s="144">
        <f t="shared" ref="G42:M42" si="4">SUM(G36:G41)</f>
        <v>0</v>
      </c>
      <c r="H42" s="145">
        <f t="shared" si="4"/>
        <v>0</v>
      </c>
      <c r="I42" s="142">
        <f t="shared" si="4"/>
        <v>0</v>
      </c>
      <c r="J42" s="142">
        <f t="shared" si="4"/>
        <v>0</v>
      </c>
      <c r="K42" s="142">
        <f t="shared" si="4"/>
        <v>0</v>
      </c>
      <c r="L42" s="142">
        <v>1</v>
      </c>
      <c r="M42" s="142">
        <f t="shared" si="4"/>
        <v>40</v>
      </c>
      <c r="N42" s="142">
        <v>41</v>
      </c>
      <c r="O42" s="147">
        <f t="shared" si="1"/>
        <v>41</v>
      </c>
      <c r="P42" s="103"/>
      <c r="Q42" s="103"/>
      <c r="R42" s="103"/>
      <c r="S42" s="103"/>
      <c r="T42" s="103"/>
      <c r="U42" s="103"/>
    </row>
    <row r="43" spans="1:21" ht="21.95" customHeight="1" thickBot="1">
      <c r="A43" s="185" t="s">
        <v>150</v>
      </c>
      <c r="B43" s="186"/>
      <c r="C43" s="186"/>
      <c r="D43" s="156"/>
      <c r="E43" s="157">
        <f>SUM(E42,E35)</f>
        <v>1253</v>
      </c>
      <c r="F43" s="158">
        <f>F35+F42</f>
        <v>1261</v>
      </c>
      <c r="G43" s="159">
        <f t="shared" ref="G43:N43" si="5">G35+G42</f>
        <v>6</v>
      </c>
      <c r="H43" s="160">
        <f t="shared" si="5"/>
        <v>2</v>
      </c>
      <c r="I43" s="157">
        <f t="shared" si="5"/>
        <v>0</v>
      </c>
      <c r="J43" s="157">
        <f t="shared" si="5"/>
        <v>2</v>
      </c>
      <c r="K43" s="157">
        <f t="shared" si="5"/>
        <v>5</v>
      </c>
      <c r="L43" s="157">
        <f t="shared" si="5"/>
        <v>10</v>
      </c>
      <c r="M43" s="157">
        <f t="shared" si="5"/>
        <v>40</v>
      </c>
      <c r="N43" s="157">
        <f>N35+N42</f>
        <v>59</v>
      </c>
      <c r="O43" s="116">
        <f t="shared" si="1"/>
        <v>65</v>
      </c>
      <c r="P43" s="103"/>
      <c r="Q43" s="103"/>
      <c r="R43" s="103"/>
      <c r="S43" s="103"/>
      <c r="T43" s="103"/>
    </row>
    <row r="44" spans="1:21" s="76" customFormat="1" ht="9.75" customHeight="1">
      <c r="A44" s="75"/>
      <c r="B44" s="75"/>
      <c r="C44" s="75"/>
      <c r="D44" s="75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101"/>
      <c r="Q44" s="101"/>
      <c r="R44" s="101"/>
      <c r="S44" s="101"/>
      <c r="T44" s="101"/>
      <c r="U44" s="101"/>
    </row>
    <row r="45" spans="1:21" s="4" customFormat="1" ht="13.5"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102"/>
      <c r="Q45" s="102"/>
      <c r="R45" s="102"/>
      <c r="S45" s="102"/>
      <c r="T45" s="102"/>
      <c r="U45" s="102"/>
    </row>
  </sheetData>
  <mergeCells count="21">
    <mergeCell ref="A2:O2"/>
    <mergeCell ref="A4:C6"/>
    <mergeCell ref="E4:E6"/>
    <mergeCell ref="H4:N4"/>
    <mergeCell ref="A43:C43"/>
    <mergeCell ref="A35:C35"/>
    <mergeCell ref="L7:L34"/>
    <mergeCell ref="L36:L39"/>
    <mergeCell ref="N36:N39"/>
    <mergeCell ref="A42:C42"/>
    <mergeCell ref="M36:M39"/>
    <mergeCell ref="G5:G6"/>
    <mergeCell ref="M5:M6"/>
    <mergeCell ref="N5:N6"/>
    <mergeCell ref="L5:L6"/>
    <mergeCell ref="K5:K6"/>
    <mergeCell ref="O36:O39"/>
    <mergeCell ref="O4:O6"/>
    <mergeCell ref="J5:J6"/>
    <mergeCell ref="I5:I6"/>
    <mergeCell ref="H5:H6"/>
  </mergeCells>
  <phoneticPr fontId="4" type="noConversion"/>
  <printOptions horizontalCentered="1"/>
  <pageMargins left="0.23622047244094491" right="0.15748031496062992" top="0.27559055118110237" bottom="0.23622047244094491" header="0.15748031496062992" footer="0.15748031496062992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J40"/>
  <sheetViews>
    <sheetView showGridLines="0" showZeros="0" zoomScaleNormal="100" zoomScaleSheetLayoutView="100" workbookViewId="0">
      <pane xSplit="3" ySplit="7" topLeftCell="D8" activePane="bottomRight" state="frozen"/>
      <selection pane="topRight" activeCell="D1" sqref="D1"/>
      <selection pane="bottomLeft" activeCell="A7" sqref="A7"/>
      <selection pane="bottomRight" activeCell="H18" sqref="H18"/>
    </sheetView>
  </sheetViews>
  <sheetFormatPr defaultRowHeight="10.5" customHeight="1"/>
  <cols>
    <col min="1" max="1" width="21.375" style="1" bestFit="1" customWidth="1"/>
    <col min="2" max="2" width="7.125" style="1" hidden="1" customWidth="1"/>
    <col min="3" max="3" width="9" style="1" hidden="1" customWidth="1"/>
    <col min="4" max="4" width="9" style="1" bestFit="1" customWidth="1"/>
    <col min="5" max="5" width="11.875" style="1" customWidth="1"/>
    <col min="6" max="6" width="11" style="1" customWidth="1"/>
    <col min="7" max="7" width="12.75" style="1" customWidth="1"/>
    <col min="8" max="8" width="10.25" style="1" customWidth="1"/>
    <col min="9" max="10" width="9" style="1" hidden="1" customWidth="1"/>
    <col min="11" max="239" width="9" style="1"/>
    <col min="240" max="240" width="16.75" style="1" customWidth="1"/>
    <col min="241" max="241" width="0" style="1" hidden="1" customWidth="1"/>
    <col min="242" max="242" width="6.125" style="1" customWidth="1"/>
    <col min="243" max="243" width="0" style="1" hidden="1" customWidth="1"/>
    <col min="244" max="244" width="6.75" style="1" bestFit="1" customWidth="1"/>
    <col min="245" max="245" width="7.25" style="1" customWidth="1"/>
    <col min="246" max="246" width="7.5" style="1" bestFit="1" customWidth="1"/>
    <col min="247" max="247" width="7.875" style="1" customWidth="1"/>
    <col min="248" max="248" width="7.375" style="1" customWidth="1"/>
    <col min="249" max="249" width="6.125" style="1" customWidth="1"/>
    <col min="250" max="250" width="6.625" style="1" customWidth="1"/>
    <col min="251" max="251" width="5.5" style="1" customWidth="1"/>
    <col min="252" max="253" width="7.375" style="1" customWidth="1"/>
    <col min="254" max="254" width="5.5" style="1" customWidth="1"/>
    <col min="255" max="255" width="6.125" style="1" customWidth="1"/>
    <col min="256" max="256" width="7.375" style="1" customWidth="1"/>
    <col min="257" max="257" width="5.5" style="1" customWidth="1"/>
    <col min="258" max="259" width="7" style="1" customWidth="1"/>
    <col min="260" max="260" width="6.625" style="1" customWidth="1"/>
    <col min="261" max="262" width="7.5" style="1" customWidth="1"/>
    <col min="263" max="495" width="9" style="1"/>
    <col min="496" max="496" width="16.75" style="1" customWidth="1"/>
    <col min="497" max="497" width="0" style="1" hidden="1" customWidth="1"/>
    <col min="498" max="498" width="6.125" style="1" customWidth="1"/>
    <col min="499" max="499" width="0" style="1" hidden="1" customWidth="1"/>
    <col min="500" max="500" width="6.75" style="1" bestFit="1" customWidth="1"/>
    <col min="501" max="501" width="7.25" style="1" customWidth="1"/>
    <col min="502" max="502" width="7.5" style="1" bestFit="1" customWidth="1"/>
    <col min="503" max="503" width="7.875" style="1" customWidth="1"/>
    <col min="504" max="504" width="7.375" style="1" customWidth="1"/>
    <col min="505" max="505" width="6.125" style="1" customWidth="1"/>
    <col min="506" max="506" width="6.625" style="1" customWidth="1"/>
    <col min="507" max="507" width="5.5" style="1" customWidth="1"/>
    <col min="508" max="509" width="7.375" style="1" customWidth="1"/>
    <col min="510" max="510" width="5.5" style="1" customWidth="1"/>
    <col min="511" max="511" width="6.125" style="1" customWidth="1"/>
    <col min="512" max="512" width="7.375" style="1" customWidth="1"/>
    <col min="513" max="513" width="5.5" style="1" customWidth="1"/>
    <col min="514" max="515" width="7" style="1" customWidth="1"/>
    <col min="516" max="516" width="6.625" style="1" customWidth="1"/>
    <col min="517" max="518" width="7.5" style="1" customWidth="1"/>
    <col min="519" max="751" width="9" style="1"/>
    <col min="752" max="752" width="16.75" style="1" customWidth="1"/>
    <col min="753" max="753" width="0" style="1" hidden="1" customWidth="1"/>
    <col min="754" max="754" width="6.125" style="1" customWidth="1"/>
    <col min="755" max="755" width="0" style="1" hidden="1" customWidth="1"/>
    <col min="756" max="756" width="6.75" style="1" bestFit="1" customWidth="1"/>
    <col min="757" max="757" width="7.25" style="1" customWidth="1"/>
    <col min="758" max="758" width="7.5" style="1" bestFit="1" customWidth="1"/>
    <col min="759" max="759" width="7.875" style="1" customWidth="1"/>
    <col min="760" max="760" width="7.375" style="1" customWidth="1"/>
    <col min="761" max="761" width="6.125" style="1" customWidth="1"/>
    <col min="762" max="762" width="6.625" style="1" customWidth="1"/>
    <col min="763" max="763" width="5.5" style="1" customWidth="1"/>
    <col min="764" max="765" width="7.375" style="1" customWidth="1"/>
    <col min="766" max="766" width="5.5" style="1" customWidth="1"/>
    <col min="767" max="767" width="6.125" style="1" customWidth="1"/>
    <col min="768" max="768" width="7.375" style="1" customWidth="1"/>
    <col min="769" max="769" width="5.5" style="1" customWidth="1"/>
    <col min="770" max="771" width="7" style="1" customWidth="1"/>
    <col min="772" max="772" width="6.625" style="1" customWidth="1"/>
    <col min="773" max="774" width="7.5" style="1" customWidth="1"/>
    <col min="775" max="1007" width="9" style="1"/>
    <col min="1008" max="1008" width="16.75" style="1" customWidth="1"/>
    <col min="1009" max="1009" width="0" style="1" hidden="1" customWidth="1"/>
    <col min="1010" max="1010" width="6.125" style="1" customWidth="1"/>
    <col min="1011" max="1011" width="0" style="1" hidden="1" customWidth="1"/>
    <col min="1012" max="1012" width="6.75" style="1" bestFit="1" customWidth="1"/>
    <col min="1013" max="1013" width="7.25" style="1" customWidth="1"/>
    <col min="1014" max="1014" width="7.5" style="1" bestFit="1" customWidth="1"/>
    <col min="1015" max="1015" width="7.875" style="1" customWidth="1"/>
    <col min="1016" max="1016" width="7.375" style="1" customWidth="1"/>
    <col min="1017" max="1017" width="6.125" style="1" customWidth="1"/>
    <col min="1018" max="1018" width="6.625" style="1" customWidth="1"/>
    <col min="1019" max="1019" width="5.5" style="1" customWidth="1"/>
    <col min="1020" max="1021" width="7.375" style="1" customWidth="1"/>
    <col min="1022" max="1022" width="5.5" style="1" customWidth="1"/>
    <col min="1023" max="1023" width="6.125" style="1" customWidth="1"/>
    <col min="1024" max="1024" width="7.375" style="1" customWidth="1"/>
    <col min="1025" max="1025" width="5.5" style="1" customWidth="1"/>
    <col min="1026" max="1027" width="7" style="1" customWidth="1"/>
    <col min="1028" max="1028" width="6.625" style="1" customWidth="1"/>
    <col min="1029" max="1030" width="7.5" style="1" customWidth="1"/>
    <col min="1031" max="1263" width="9" style="1"/>
    <col min="1264" max="1264" width="16.75" style="1" customWidth="1"/>
    <col min="1265" max="1265" width="0" style="1" hidden="1" customWidth="1"/>
    <col min="1266" max="1266" width="6.125" style="1" customWidth="1"/>
    <col min="1267" max="1267" width="0" style="1" hidden="1" customWidth="1"/>
    <col min="1268" max="1268" width="6.75" style="1" bestFit="1" customWidth="1"/>
    <col min="1269" max="1269" width="7.25" style="1" customWidth="1"/>
    <col min="1270" max="1270" width="7.5" style="1" bestFit="1" customWidth="1"/>
    <col min="1271" max="1271" width="7.875" style="1" customWidth="1"/>
    <col min="1272" max="1272" width="7.375" style="1" customWidth="1"/>
    <col min="1273" max="1273" width="6.125" style="1" customWidth="1"/>
    <col min="1274" max="1274" width="6.625" style="1" customWidth="1"/>
    <col min="1275" max="1275" width="5.5" style="1" customWidth="1"/>
    <col min="1276" max="1277" width="7.375" style="1" customWidth="1"/>
    <col min="1278" max="1278" width="5.5" style="1" customWidth="1"/>
    <col min="1279" max="1279" width="6.125" style="1" customWidth="1"/>
    <col min="1280" max="1280" width="7.375" style="1" customWidth="1"/>
    <col min="1281" max="1281" width="5.5" style="1" customWidth="1"/>
    <col min="1282" max="1283" width="7" style="1" customWidth="1"/>
    <col min="1284" max="1284" width="6.625" style="1" customWidth="1"/>
    <col min="1285" max="1286" width="7.5" style="1" customWidth="1"/>
    <col min="1287" max="1519" width="9" style="1"/>
    <col min="1520" max="1520" width="16.75" style="1" customWidth="1"/>
    <col min="1521" max="1521" width="0" style="1" hidden="1" customWidth="1"/>
    <col min="1522" max="1522" width="6.125" style="1" customWidth="1"/>
    <col min="1523" max="1523" width="0" style="1" hidden="1" customWidth="1"/>
    <col min="1524" max="1524" width="6.75" style="1" bestFit="1" customWidth="1"/>
    <col min="1525" max="1525" width="7.25" style="1" customWidth="1"/>
    <col min="1526" max="1526" width="7.5" style="1" bestFit="1" customWidth="1"/>
    <col min="1527" max="1527" width="7.875" style="1" customWidth="1"/>
    <col min="1528" max="1528" width="7.375" style="1" customWidth="1"/>
    <col min="1529" max="1529" width="6.125" style="1" customWidth="1"/>
    <col min="1530" max="1530" width="6.625" style="1" customWidth="1"/>
    <col min="1531" max="1531" width="5.5" style="1" customWidth="1"/>
    <col min="1532" max="1533" width="7.375" style="1" customWidth="1"/>
    <col min="1534" max="1534" width="5.5" style="1" customWidth="1"/>
    <col min="1535" max="1535" width="6.125" style="1" customWidth="1"/>
    <col min="1536" max="1536" width="7.375" style="1" customWidth="1"/>
    <col min="1537" max="1537" width="5.5" style="1" customWidth="1"/>
    <col min="1538" max="1539" width="7" style="1" customWidth="1"/>
    <col min="1540" max="1540" width="6.625" style="1" customWidth="1"/>
    <col min="1541" max="1542" width="7.5" style="1" customWidth="1"/>
    <col min="1543" max="1775" width="9" style="1"/>
    <col min="1776" max="1776" width="16.75" style="1" customWidth="1"/>
    <col min="1777" max="1777" width="0" style="1" hidden="1" customWidth="1"/>
    <col min="1778" max="1778" width="6.125" style="1" customWidth="1"/>
    <col min="1779" max="1779" width="0" style="1" hidden="1" customWidth="1"/>
    <col min="1780" max="1780" width="6.75" style="1" bestFit="1" customWidth="1"/>
    <col min="1781" max="1781" width="7.25" style="1" customWidth="1"/>
    <col min="1782" max="1782" width="7.5" style="1" bestFit="1" customWidth="1"/>
    <col min="1783" max="1783" width="7.875" style="1" customWidth="1"/>
    <col min="1784" max="1784" width="7.375" style="1" customWidth="1"/>
    <col min="1785" max="1785" width="6.125" style="1" customWidth="1"/>
    <col min="1786" max="1786" width="6.625" style="1" customWidth="1"/>
    <col min="1787" max="1787" width="5.5" style="1" customWidth="1"/>
    <col min="1788" max="1789" width="7.375" style="1" customWidth="1"/>
    <col min="1790" max="1790" width="5.5" style="1" customWidth="1"/>
    <col min="1791" max="1791" width="6.125" style="1" customWidth="1"/>
    <col min="1792" max="1792" width="7.375" style="1" customWidth="1"/>
    <col min="1793" max="1793" width="5.5" style="1" customWidth="1"/>
    <col min="1794" max="1795" width="7" style="1" customWidth="1"/>
    <col min="1796" max="1796" width="6.625" style="1" customWidth="1"/>
    <col min="1797" max="1798" width="7.5" style="1" customWidth="1"/>
    <col min="1799" max="2031" width="9" style="1"/>
    <col min="2032" max="2032" width="16.75" style="1" customWidth="1"/>
    <col min="2033" max="2033" width="0" style="1" hidden="1" customWidth="1"/>
    <col min="2034" max="2034" width="6.125" style="1" customWidth="1"/>
    <col min="2035" max="2035" width="0" style="1" hidden="1" customWidth="1"/>
    <col min="2036" max="2036" width="6.75" style="1" bestFit="1" customWidth="1"/>
    <col min="2037" max="2037" width="7.25" style="1" customWidth="1"/>
    <col min="2038" max="2038" width="7.5" style="1" bestFit="1" customWidth="1"/>
    <col min="2039" max="2039" width="7.875" style="1" customWidth="1"/>
    <col min="2040" max="2040" width="7.375" style="1" customWidth="1"/>
    <col min="2041" max="2041" width="6.125" style="1" customWidth="1"/>
    <col min="2042" max="2042" width="6.625" style="1" customWidth="1"/>
    <col min="2043" max="2043" width="5.5" style="1" customWidth="1"/>
    <col min="2044" max="2045" width="7.375" style="1" customWidth="1"/>
    <col min="2046" max="2046" width="5.5" style="1" customWidth="1"/>
    <col min="2047" max="2047" width="6.125" style="1" customWidth="1"/>
    <col min="2048" max="2048" width="7.375" style="1" customWidth="1"/>
    <col min="2049" max="2049" width="5.5" style="1" customWidth="1"/>
    <col min="2050" max="2051" width="7" style="1" customWidth="1"/>
    <col min="2052" max="2052" width="6.625" style="1" customWidth="1"/>
    <col min="2053" max="2054" width="7.5" style="1" customWidth="1"/>
    <col min="2055" max="2287" width="9" style="1"/>
    <col min="2288" max="2288" width="16.75" style="1" customWidth="1"/>
    <col min="2289" max="2289" width="0" style="1" hidden="1" customWidth="1"/>
    <col min="2290" max="2290" width="6.125" style="1" customWidth="1"/>
    <col min="2291" max="2291" width="0" style="1" hidden="1" customWidth="1"/>
    <col min="2292" max="2292" width="6.75" style="1" bestFit="1" customWidth="1"/>
    <col min="2293" max="2293" width="7.25" style="1" customWidth="1"/>
    <col min="2294" max="2294" width="7.5" style="1" bestFit="1" customWidth="1"/>
    <col min="2295" max="2295" width="7.875" style="1" customWidth="1"/>
    <col min="2296" max="2296" width="7.375" style="1" customWidth="1"/>
    <col min="2297" max="2297" width="6.125" style="1" customWidth="1"/>
    <col min="2298" max="2298" width="6.625" style="1" customWidth="1"/>
    <col min="2299" max="2299" width="5.5" style="1" customWidth="1"/>
    <col min="2300" max="2301" width="7.375" style="1" customWidth="1"/>
    <col min="2302" max="2302" width="5.5" style="1" customWidth="1"/>
    <col min="2303" max="2303" width="6.125" style="1" customWidth="1"/>
    <col min="2304" max="2304" width="7.375" style="1" customWidth="1"/>
    <col min="2305" max="2305" width="5.5" style="1" customWidth="1"/>
    <col min="2306" max="2307" width="7" style="1" customWidth="1"/>
    <col min="2308" max="2308" width="6.625" style="1" customWidth="1"/>
    <col min="2309" max="2310" width="7.5" style="1" customWidth="1"/>
    <col min="2311" max="2543" width="9" style="1"/>
    <col min="2544" max="2544" width="16.75" style="1" customWidth="1"/>
    <col min="2545" max="2545" width="0" style="1" hidden="1" customWidth="1"/>
    <col min="2546" max="2546" width="6.125" style="1" customWidth="1"/>
    <col min="2547" max="2547" width="0" style="1" hidden="1" customWidth="1"/>
    <col min="2548" max="2548" width="6.75" style="1" bestFit="1" customWidth="1"/>
    <col min="2549" max="2549" width="7.25" style="1" customWidth="1"/>
    <col min="2550" max="2550" width="7.5" style="1" bestFit="1" customWidth="1"/>
    <col min="2551" max="2551" width="7.875" style="1" customWidth="1"/>
    <col min="2552" max="2552" width="7.375" style="1" customWidth="1"/>
    <col min="2553" max="2553" width="6.125" style="1" customWidth="1"/>
    <col min="2554" max="2554" width="6.625" style="1" customWidth="1"/>
    <col min="2555" max="2555" width="5.5" style="1" customWidth="1"/>
    <col min="2556" max="2557" width="7.375" style="1" customWidth="1"/>
    <col min="2558" max="2558" width="5.5" style="1" customWidth="1"/>
    <col min="2559" max="2559" width="6.125" style="1" customWidth="1"/>
    <col min="2560" max="2560" width="7.375" style="1" customWidth="1"/>
    <col min="2561" max="2561" width="5.5" style="1" customWidth="1"/>
    <col min="2562" max="2563" width="7" style="1" customWidth="1"/>
    <col min="2564" max="2564" width="6.625" style="1" customWidth="1"/>
    <col min="2565" max="2566" width="7.5" style="1" customWidth="1"/>
    <col min="2567" max="2799" width="9" style="1"/>
    <col min="2800" max="2800" width="16.75" style="1" customWidth="1"/>
    <col min="2801" max="2801" width="0" style="1" hidden="1" customWidth="1"/>
    <col min="2802" max="2802" width="6.125" style="1" customWidth="1"/>
    <col min="2803" max="2803" width="0" style="1" hidden="1" customWidth="1"/>
    <col min="2804" max="2804" width="6.75" style="1" bestFit="1" customWidth="1"/>
    <col min="2805" max="2805" width="7.25" style="1" customWidth="1"/>
    <col min="2806" max="2806" width="7.5" style="1" bestFit="1" customWidth="1"/>
    <col min="2807" max="2807" width="7.875" style="1" customWidth="1"/>
    <col min="2808" max="2808" width="7.375" style="1" customWidth="1"/>
    <col min="2809" max="2809" width="6.125" style="1" customWidth="1"/>
    <col min="2810" max="2810" width="6.625" style="1" customWidth="1"/>
    <col min="2811" max="2811" width="5.5" style="1" customWidth="1"/>
    <col min="2812" max="2813" width="7.375" style="1" customWidth="1"/>
    <col min="2814" max="2814" width="5.5" style="1" customWidth="1"/>
    <col min="2815" max="2815" width="6.125" style="1" customWidth="1"/>
    <col min="2816" max="2816" width="7.375" style="1" customWidth="1"/>
    <col min="2817" max="2817" width="5.5" style="1" customWidth="1"/>
    <col min="2818" max="2819" width="7" style="1" customWidth="1"/>
    <col min="2820" max="2820" width="6.625" style="1" customWidth="1"/>
    <col min="2821" max="2822" width="7.5" style="1" customWidth="1"/>
    <col min="2823" max="3055" width="9" style="1"/>
    <col min="3056" max="3056" width="16.75" style="1" customWidth="1"/>
    <col min="3057" max="3057" width="0" style="1" hidden="1" customWidth="1"/>
    <col min="3058" max="3058" width="6.125" style="1" customWidth="1"/>
    <col min="3059" max="3059" width="0" style="1" hidden="1" customWidth="1"/>
    <col min="3060" max="3060" width="6.75" style="1" bestFit="1" customWidth="1"/>
    <col min="3061" max="3061" width="7.25" style="1" customWidth="1"/>
    <col min="3062" max="3062" width="7.5" style="1" bestFit="1" customWidth="1"/>
    <col min="3063" max="3063" width="7.875" style="1" customWidth="1"/>
    <col min="3064" max="3064" width="7.375" style="1" customWidth="1"/>
    <col min="3065" max="3065" width="6.125" style="1" customWidth="1"/>
    <col min="3066" max="3066" width="6.625" style="1" customWidth="1"/>
    <col min="3067" max="3067" width="5.5" style="1" customWidth="1"/>
    <col min="3068" max="3069" width="7.375" style="1" customWidth="1"/>
    <col min="3070" max="3070" width="5.5" style="1" customWidth="1"/>
    <col min="3071" max="3071" width="6.125" style="1" customWidth="1"/>
    <col min="3072" max="3072" width="7.375" style="1" customWidth="1"/>
    <col min="3073" max="3073" width="5.5" style="1" customWidth="1"/>
    <col min="3074" max="3075" width="7" style="1" customWidth="1"/>
    <col min="3076" max="3076" width="6.625" style="1" customWidth="1"/>
    <col min="3077" max="3078" width="7.5" style="1" customWidth="1"/>
    <col min="3079" max="3311" width="9" style="1"/>
    <col min="3312" max="3312" width="16.75" style="1" customWidth="1"/>
    <col min="3313" max="3313" width="0" style="1" hidden="1" customWidth="1"/>
    <col min="3314" max="3314" width="6.125" style="1" customWidth="1"/>
    <col min="3315" max="3315" width="0" style="1" hidden="1" customWidth="1"/>
    <col min="3316" max="3316" width="6.75" style="1" bestFit="1" customWidth="1"/>
    <col min="3317" max="3317" width="7.25" style="1" customWidth="1"/>
    <col min="3318" max="3318" width="7.5" style="1" bestFit="1" customWidth="1"/>
    <col min="3319" max="3319" width="7.875" style="1" customWidth="1"/>
    <col min="3320" max="3320" width="7.375" style="1" customWidth="1"/>
    <col min="3321" max="3321" width="6.125" style="1" customWidth="1"/>
    <col min="3322" max="3322" width="6.625" style="1" customWidth="1"/>
    <col min="3323" max="3323" width="5.5" style="1" customWidth="1"/>
    <col min="3324" max="3325" width="7.375" style="1" customWidth="1"/>
    <col min="3326" max="3326" width="5.5" style="1" customWidth="1"/>
    <col min="3327" max="3327" width="6.125" style="1" customWidth="1"/>
    <col min="3328" max="3328" width="7.375" style="1" customWidth="1"/>
    <col min="3329" max="3329" width="5.5" style="1" customWidth="1"/>
    <col min="3330" max="3331" width="7" style="1" customWidth="1"/>
    <col min="3332" max="3332" width="6.625" style="1" customWidth="1"/>
    <col min="3333" max="3334" width="7.5" style="1" customWidth="1"/>
    <col min="3335" max="3567" width="9" style="1"/>
    <col min="3568" max="3568" width="16.75" style="1" customWidth="1"/>
    <col min="3569" max="3569" width="0" style="1" hidden="1" customWidth="1"/>
    <col min="3570" max="3570" width="6.125" style="1" customWidth="1"/>
    <col min="3571" max="3571" width="0" style="1" hidden="1" customWidth="1"/>
    <col min="3572" max="3572" width="6.75" style="1" bestFit="1" customWidth="1"/>
    <col min="3573" max="3573" width="7.25" style="1" customWidth="1"/>
    <col min="3574" max="3574" width="7.5" style="1" bestFit="1" customWidth="1"/>
    <col min="3575" max="3575" width="7.875" style="1" customWidth="1"/>
    <col min="3576" max="3576" width="7.375" style="1" customWidth="1"/>
    <col min="3577" max="3577" width="6.125" style="1" customWidth="1"/>
    <col min="3578" max="3578" width="6.625" style="1" customWidth="1"/>
    <col min="3579" max="3579" width="5.5" style="1" customWidth="1"/>
    <col min="3580" max="3581" width="7.375" style="1" customWidth="1"/>
    <col min="3582" max="3582" width="5.5" style="1" customWidth="1"/>
    <col min="3583" max="3583" width="6.125" style="1" customWidth="1"/>
    <col min="3584" max="3584" width="7.375" style="1" customWidth="1"/>
    <col min="3585" max="3585" width="5.5" style="1" customWidth="1"/>
    <col min="3586" max="3587" width="7" style="1" customWidth="1"/>
    <col min="3588" max="3588" width="6.625" style="1" customWidth="1"/>
    <col min="3589" max="3590" width="7.5" style="1" customWidth="1"/>
    <col min="3591" max="3823" width="9" style="1"/>
    <col min="3824" max="3824" width="16.75" style="1" customWidth="1"/>
    <col min="3825" max="3825" width="0" style="1" hidden="1" customWidth="1"/>
    <col min="3826" max="3826" width="6.125" style="1" customWidth="1"/>
    <col min="3827" max="3827" width="0" style="1" hidden="1" customWidth="1"/>
    <col min="3828" max="3828" width="6.75" style="1" bestFit="1" customWidth="1"/>
    <col min="3829" max="3829" width="7.25" style="1" customWidth="1"/>
    <col min="3830" max="3830" width="7.5" style="1" bestFit="1" customWidth="1"/>
    <col min="3831" max="3831" width="7.875" style="1" customWidth="1"/>
    <col min="3832" max="3832" width="7.375" style="1" customWidth="1"/>
    <col min="3833" max="3833" width="6.125" style="1" customWidth="1"/>
    <col min="3834" max="3834" width="6.625" style="1" customWidth="1"/>
    <col min="3835" max="3835" width="5.5" style="1" customWidth="1"/>
    <col min="3836" max="3837" width="7.375" style="1" customWidth="1"/>
    <col min="3838" max="3838" width="5.5" style="1" customWidth="1"/>
    <col min="3839" max="3839" width="6.125" style="1" customWidth="1"/>
    <col min="3840" max="3840" width="7.375" style="1" customWidth="1"/>
    <col min="3841" max="3841" width="5.5" style="1" customWidth="1"/>
    <col min="3842" max="3843" width="7" style="1" customWidth="1"/>
    <col min="3844" max="3844" width="6.625" style="1" customWidth="1"/>
    <col min="3845" max="3846" width="7.5" style="1" customWidth="1"/>
    <col min="3847" max="4079" width="9" style="1"/>
    <col min="4080" max="4080" width="16.75" style="1" customWidth="1"/>
    <col min="4081" max="4081" width="0" style="1" hidden="1" customWidth="1"/>
    <col min="4082" max="4082" width="6.125" style="1" customWidth="1"/>
    <col min="4083" max="4083" width="0" style="1" hidden="1" customWidth="1"/>
    <col min="4084" max="4084" width="6.75" style="1" bestFit="1" customWidth="1"/>
    <col min="4085" max="4085" width="7.25" style="1" customWidth="1"/>
    <col min="4086" max="4086" width="7.5" style="1" bestFit="1" customWidth="1"/>
    <col min="4087" max="4087" width="7.875" style="1" customWidth="1"/>
    <col min="4088" max="4088" width="7.375" style="1" customWidth="1"/>
    <col min="4089" max="4089" width="6.125" style="1" customWidth="1"/>
    <col min="4090" max="4090" width="6.625" style="1" customWidth="1"/>
    <col min="4091" max="4091" width="5.5" style="1" customWidth="1"/>
    <col min="4092" max="4093" width="7.375" style="1" customWidth="1"/>
    <col min="4094" max="4094" width="5.5" style="1" customWidth="1"/>
    <col min="4095" max="4095" width="6.125" style="1" customWidth="1"/>
    <col min="4096" max="4096" width="7.375" style="1" customWidth="1"/>
    <col min="4097" max="4097" width="5.5" style="1" customWidth="1"/>
    <col min="4098" max="4099" width="7" style="1" customWidth="1"/>
    <col min="4100" max="4100" width="6.625" style="1" customWidth="1"/>
    <col min="4101" max="4102" width="7.5" style="1" customWidth="1"/>
    <col min="4103" max="4335" width="9" style="1"/>
    <col min="4336" max="4336" width="16.75" style="1" customWidth="1"/>
    <col min="4337" max="4337" width="0" style="1" hidden="1" customWidth="1"/>
    <col min="4338" max="4338" width="6.125" style="1" customWidth="1"/>
    <col min="4339" max="4339" width="0" style="1" hidden="1" customWidth="1"/>
    <col min="4340" max="4340" width="6.75" style="1" bestFit="1" customWidth="1"/>
    <col min="4341" max="4341" width="7.25" style="1" customWidth="1"/>
    <col min="4342" max="4342" width="7.5" style="1" bestFit="1" customWidth="1"/>
    <col min="4343" max="4343" width="7.875" style="1" customWidth="1"/>
    <col min="4344" max="4344" width="7.375" style="1" customWidth="1"/>
    <col min="4345" max="4345" width="6.125" style="1" customWidth="1"/>
    <col min="4346" max="4346" width="6.625" style="1" customWidth="1"/>
    <col min="4347" max="4347" width="5.5" style="1" customWidth="1"/>
    <col min="4348" max="4349" width="7.375" style="1" customWidth="1"/>
    <col min="4350" max="4350" width="5.5" style="1" customWidth="1"/>
    <col min="4351" max="4351" width="6.125" style="1" customWidth="1"/>
    <col min="4352" max="4352" width="7.375" style="1" customWidth="1"/>
    <col min="4353" max="4353" width="5.5" style="1" customWidth="1"/>
    <col min="4354" max="4355" width="7" style="1" customWidth="1"/>
    <col min="4356" max="4356" width="6.625" style="1" customWidth="1"/>
    <col min="4357" max="4358" width="7.5" style="1" customWidth="1"/>
    <col min="4359" max="4591" width="9" style="1"/>
    <col min="4592" max="4592" width="16.75" style="1" customWidth="1"/>
    <col min="4593" max="4593" width="0" style="1" hidden="1" customWidth="1"/>
    <col min="4594" max="4594" width="6.125" style="1" customWidth="1"/>
    <col min="4595" max="4595" width="0" style="1" hidden="1" customWidth="1"/>
    <col min="4596" max="4596" width="6.75" style="1" bestFit="1" customWidth="1"/>
    <col min="4597" max="4597" width="7.25" style="1" customWidth="1"/>
    <col min="4598" max="4598" width="7.5" style="1" bestFit="1" customWidth="1"/>
    <col min="4599" max="4599" width="7.875" style="1" customWidth="1"/>
    <col min="4600" max="4600" width="7.375" style="1" customWidth="1"/>
    <col min="4601" max="4601" width="6.125" style="1" customWidth="1"/>
    <col min="4602" max="4602" width="6.625" style="1" customWidth="1"/>
    <col min="4603" max="4603" width="5.5" style="1" customWidth="1"/>
    <col min="4604" max="4605" width="7.375" style="1" customWidth="1"/>
    <col min="4606" max="4606" width="5.5" style="1" customWidth="1"/>
    <col min="4607" max="4607" width="6.125" style="1" customWidth="1"/>
    <col min="4608" max="4608" width="7.375" style="1" customWidth="1"/>
    <col min="4609" max="4609" width="5.5" style="1" customWidth="1"/>
    <col min="4610" max="4611" width="7" style="1" customWidth="1"/>
    <col min="4612" max="4612" width="6.625" style="1" customWidth="1"/>
    <col min="4613" max="4614" width="7.5" style="1" customWidth="1"/>
    <col min="4615" max="4847" width="9" style="1"/>
    <col min="4848" max="4848" width="16.75" style="1" customWidth="1"/>
    <col min="4849" max="4849" width="0" style="1" hidden="1" customWidth="1"/>
    <col min="4850" max="4850" width="6.125" style="1" customWidth="1"/>
    <col min="4851" max="4851" width="0" style="1" hidden="1" customWidth="1"/>
    <col min="4852" max="4852" width="6.75" style="1" bestFit="1" customWidth="1"/>
    <col min="4853" max="4853" width="7.25" style="1" customWidth="1"/>
    <col min="4854" max="4854" width="7.5" style="1" bestFit="1" customWidth="1"/>
    <col min="4855" max="4855" width="7.875" style="1" customWidth="1"/>
    <col min="4856" max="4856" width="7.375" style="1" customWidth="1"/>
    <col min="4857" max="4857" width="6.125" style="1" customWidth="1"/>
    <col min="4858" max="4858" width="6.625" style="1" customWidth="1"/>
    <col min="4859" max="4859" width="5.5" style="1" customWidth="1"/>
    <col min="4860" max="4861" width="7.375" style="1" customWidth="1"/>
    <col min="4862" max="4862" width="5.5" style="1" customWidth="1"/>
    <col min="4863" max="4863" width="6.125" style="1" customWidth="1"/>
    <col min="4864" max="4864" width="7.375" style="1" customWidth="1"/>
    <col min="4865" max="4865" width="5.5" style="1" customWidth="1"/>
    <col min="4866" max="4867" width="7" style="1" customWidth="1"/>
    <col min="4868" max="4868" width="6.625" style="1" customWidth="1"/>
    <col min="4869" max="4870" width="7.5" style="1" customWidth="1"/>
    <col min="4871" max="5103" width="9" style="1"/>
    <col min="5104" max="5104" width="16.75" style="1" customWidth="1"/>
    <col min="5105" max="5105" width="0" style="1" hidden="1" customWidth="1"/>
    <col min="5106" max="5106" width="6.125" style="1" customWidth="1"/>
    <col min="5107" max="5107" width="0" style="1" hidden="1" customWidth="1"/>
    <col min="5108" max="5108" width="6.75" style="1" bestFit="1" customWidth="1"/>
    <col min="5109" max="5109" width="7.25" style="1" customWidth="1"/>
    <col min="5110" max="5110" width="7.5" style="1" bestFit="1" customWidth="1"/>
    <col min="5111" max="5111" width="7.875" style="1" customWidth="1"/>
    <col min="5112" max="5112" width="7.375" style="1" customWidth="1"/>
    <col min="5113" max="5113" width="6.125" style="1" customWidth="1"/>
    <col min="5114" max="5114" width="6.625" style="1" customWidth="1"/>
    <col min="5115" max="5115" width="5.5" style="1" customWidth="1"/>
    <col min="5116" max="5117" width="7.375" style="1" customWidth="1"/>
    <col min="5118" max="5118" width="5.5" style="1" customWidth="1"/>
    <col min="5119" max="5119" width="6.125" style="1" customWidth="1"/>
    <col min="5120" max="5120" width="7.375" style="1" customWidth="1"/>
    <col min="5121" max="5121" width="5.5" style="1" customWidth="1"/>
    <col min="5122" max="5123" width="7" style="1" customWidth="1"/>
    <col min="5124" max="5124" width="6.625" style="1" customWidth="1"/>
    <col min="5125" max="5126" width="7.5" style="1" customWidth="1"/>
    <col min="5127" max="5359" width="9" style="1"/>
    <col min="5360" max="5360" width="16.75" style="1" customWidth="1"/>
    <col min="5361" max="5361" width="0" style="1" hidden="1" customWidth="1"/>
    <col min="5362" max="5362" width="6.125" style="1" customWidth="1"/>
    <col min="5363" max="5363" width="0" style="1" hidden="1" customWidth="1"/>
    <col min="5364" max="5364" width="6.75" style="1" bestFit="1" customWidth="1"/>
    <col min="5365" max="5365" width="7.25" style="1" customWidth="1"/>
    <col min="5366" max="5366" width="7.5" style="1" bestFit="1" customWidth="1"/>
    <col min="5367" max="5367" width="7.875" style="1" customWidth="1"/>
    <col min="5368" max="5368" width="7.375" style="1" customWidth="1"/>
    <col min="5369" max="5369" width="6.125" style="1" customWidth="1"/>
    <col min="5370" max="5370" width="6.625" style="1" customWidth="1"/>
    <col min="5371" max="5371" width="5.5" style="1" customWidth="1"/>
    <col min="5372" max="5373" width="7.375" style="1" customWidth="1"/>
    <col min="5374" max="5374" width="5.5" style="1" customWidth="1"/>
    <col min="5375" max="5375" width="6.125" style="1" customWidth="1"/>
    <col min="5376" max="5376" width="7.375" style="1" customWidth="1"/>
    <col min="5377" max="5377" width="5.5" style="1" customWidth="1"/>
    <col min="5378" max="5379" width="7" style="1" customWidth="1"/>
    <col min="5380" max="5380" width="6.625" style="1" customWidth="1"/>
    <col min="5381" max="5382" width="7.5" style="1" customWidth="1"/>
    <col min="5383" max="5615" width="9" style="1"/>
    <col min="5616" max="5616" width="16.75" style="1" customWidth="1"/>
    <col min="5617" max="5617" width="0" style="1" hidden="1" customWidth="1"/>
    <col min="5618" max="5618" width="6.125" style="1" customWidth="1"/>
    <col min="5619" max="5619" width="0" style="1" hidden="1" customWidth="1"/>
    <col min="5620" max="5620" width="6.75" style="1" bestFit="1" customWidth="1"/>
    <col min="5621" max="5621" width="7.25" style="1" customWidth="1"/>
    <col min="5622" max="5622" width="7.5" style="1" bestFit="1" customWidth="1"/>
    <col min="5623" max="5623" width="7.875" style="1" customWidth="1"/>
    <col min="5624" max="5624" width="7.375" style="1" customWidth="1"/>
    <col min="5625" max="5625" width="6.125" style="1" customWidth="1"/>
    <col min="5626" max="5626" width="6.625" style="1" customWidth="1"/>
    <col min="5627" max="5627" width="5.5" style="1" customWidth="1"/>
    <col min="5628" max="5629" width="7.375" style="1" customWidth="1"/>
    <col min="5630" max="5630" width="5.5" style="1" customWidth="1"/>
    <col min="5631" max="5631" width="6.125" style="1" customWidth="1"/>
    <col min="5632" max="5632" width="7.375" style="1" customWidth="1"/>
    <col min="5633" max="5633" width="5.5" style="1" customWidth="1"/>
    <col min="5634" max="5635" width="7" style="1" customWidth="1"/>
    <col min="5636" max="5636" width="6.625" style="1" customWidth="1"/>
    <col min="5637" max="5638" width="7.5" style="1" customWidth="1"/>
    <col min="5639" max="5871" width="9" style="1"/>
    <col min="5872" max="5872" width="16.75" style="1" customWidth="1"/>
    <col min="5873" max="5873" width="0" style="1" hidden="1" customWidth="1"/>
    <col min="5874" max="5874" width="6.125" style="1" customWidth="1"/>
    <col min="5875" max="5875" width="0" style="1" hidden="1" customWidth="1"/>
    <col min="5876" max="5876" width="6.75" style="1" bestFit="1" customWidth="1"/>
    <col min="5877" max="5877" width="7.25" style="1" customWidth="1"/>
    <col min="5878" max="5878" width="7.5" style="1" bestFit="1" customWidth="1"/>
    <col min="5879" max="5879" width="7.875" style="1" customWidth="1"/>
    <col min="5880" max="5880" width="7.375" style="1" customWidth="1"/>
    <col min="5881" max="5881" width="6.125" style="1" customWidth="1"/>
    <col min="5882" max="5882" width="6.625" style="1" customWidth="1"/>
    <col min="5883" max="5883" width="5.5" style="1" customWidth="1"/>
    <col min="5884" max="5885" width="7.375" style="1" customWidth="1"/>
    <col min="5886" max="5886" width="5.5" style="1" customWidth="1"/>
    <col min="5887" max="5887" width="6.125" style="1" customWidth="1"/>
    <col min="5888" max="5888" width="7.375" style="1" customWidth="1"/>
    <col min="5889" max="5889" width="5.5" style="1" customWidth="1"/>
    <col min="5890" max="5891" width="7" style="1" customWidth="1"/>
    <col min="5892" max="5892" width="6.625" style="1" customWidth="1"/>
    <col min="5893" max="5894" width="7.5" style="1" customWidth="1"/>
    <col min="5895" max="6127" width="9" style="1"/>
    <col min="6128" max="6128" width="16.75" style="1" customWidth="1"/>
    <col min="6129" max="6129" width="0" style="1" hidden="1" customWidth="1"/>
    <col min="6130" max="6130" width="6.125" style="1" customWidth="1"/>
    <col min="6131" max="6131" width="0" style="1" hidden="1" customWidth="1"/>
    <col min="6132" max="6132" width="6.75" style="1" bestFit="1" customWidth="1"/>
    <col min="6133" max="6133" width="7.25" style="1" customWidth="1"/>
    <col min="6134" max="6134" width="7.5" style="1" bestFit="1" customWidth="1"/>
    <col min="6135" max="6135" width="7.875" style="1" customWidth="1"/>
    <col min="6136" max="6136" width="7.375" style="1" customWidth="1"/>
    <col min="6137" max="6137" width="6.125" style="1" customWidth="1"/>
    <col min="6138" max="6138" width="6.625" style="1" customWidth="1"/>
    <col min="6139" max="6139" width="5.5" style="1" customWidth="1"/>
    <col min="6140" max="6141" width="7.375" style="1" customWidth="1"/>
    <col min="6142" max="6142" width="5.5" style="1" customWidth="1"/>
    <col min="6143" max="6143" width="6.125" style="1" customWidth="1"/>
    <col min="6144" max="6144" width="7.375" style="1" customWidth="1"/>
    <col min="6145" max="6145" width="5.5" style="1" customWidth="1"/>
    <col min="6146" max="6147" width="7" style="1" customWidth="1"/>
    <col min="6148" max="6148" width="6.625" style="1" customWidth="1"/>
    <col min="6149" max="6150" width="7.5" style="1" customWidth="1"/>
    <col min="6151" max="6383" width="9" style="1"/>
    <col min="6384" max="6384" width="16.75" style="1" customWidth="1"/>
    <col min="6385" max="6385" width="0" style="1" hidden="1" customWidth="1"/>
    <col min="6386" max="6386" width="6.125" style="1" customWidth="1"/>
    <col min="6387" max="6387" width="0" style="1" hidden="1" customWidth="1"/>
    <col min="6388" max="6388" width="6.75" style="1" bestFit="1" customWidth="1"/>
    <col min="6389" max="6389" width="7.25" style="1" customWidth="1"/>
    <col min="6390" max="6390" width="7.5" style="1" bestFit="1" customWidth="1"/>
    <col min="6391" max="6391" width="7.875" style="1" customWidth="1"/>
    <col min="6392" max="6392" width="7.375" style="1" customWidth="1"/>
    <col min="6393" max="6393" width="6.125" style="1" customWidth="1"/>
    <col min="6394" max="6394" width="6.625" style="1" customWidth="1"/>
    <col min="6395" max="6395" width="5.5" style="1" customWidth="1"/>
    <col min="6396" max="6397" width="7.375" style="1" customWidth="1"/>
    <col min="6398" max="6398" width="5.5" style="1" customWidth="1"/>
    <col min="6399" max="6399" width="6.125" style="1" customWidth="1"/>
    <col min="6400" max="6400" width="7.375" style="1" customWidth="1"/>
    <col min="6401" max="6401" width="5.5" style="1" customWidth="1"/>
    <col min="6402" max="6403" width="7" style="1" customWidth="1"/>
    <col min="6404" max="6404" width="6.625" style="1" customWidth="1"/>
    <col min="6405" max="6406" width="7.5" style="1" customWidth="1"/>
    <col min="6407" max="6639" width="9" style="1"/>
    <col min="6640" max="6640" width="16.75" style="1" customWidth="1"/>
    <col min="6641" max="6641" width="0" style="1" hidden="1" customWidth="1"/>
    <col min="6642" max="6642" width="6.125" style="1" customWidth="1"/>
    <col min="6643" max="6643" width="0" style="1" hidden="1" customWidth="1"/>
    <col min="6644" max="6644" width="6.75" style="1" bestFit="1" customWidth="1"/>
    <col min="6645" max="6645" width="7.25" style="1" customWidth="1"/>
    <col min="6646" max="6646" width="7.5" style="1" bestFit="1" customWidth="1"/>
    <col min="6647" max="6647" width="7.875" style="1" customWidth="1"/>
    <col min="6648" max="6648" width="7.375" style="1" customWidth="1"/>
    <col min="6649" max="6649" width="6.125" style="1" customWidth="1"/>
    <col min="6650" max="6650" width="6.625" style="1" customWidth="1"/>
    <col min="6651" max="6651" width="5.5" style="1" customWidth="1"/>
    <col min="6652" max="6653" width="7.375" style="1" customWidth="1"/>
    <col min="6654" max="6654" width="5.5" style="1" customWidth="1"/>
    <col min="6655" max="6655" width="6.125" style="1" customWidth="1"/>
    <col min="6656" max="6656" width="7.375" style="1" customWidth="1"/>
    <col min="6657" max="6657" width="5.5" style="1" customWidth="1"/>
    <col min="6658" max="6659" width="7" style="1" customWidth="1"/>
    <col min="6660" max="6660" width="6.625" style="1" customWidth="1"/>
    <col min="6661" max="6662" width="7.5" style="1" customWidth="1"/>
    <col min="6663" max="6895" width="9" style="1"/>
    <col min="6896" max="6896" width="16.75" style="1" customWidth="1"/>
    <col min="6897" max="6897" width="0" style="1" hidden="1" customWidth="1"/>
    <col min="6898" max="6898" width="6.125" style="1" customWidth="1"/>
    <col min="6899" max="6899" width="0" style="1" hidden="1" customWidth="1"/>
    <col min="6900" max="6900" width="6.75" style="1" bestFit="1" customWidth="1"/>
    <col min="6901" max="6901" width="7.25" style="1" customWidth="1"/>
    <col min="6902" max="6902" width="7.5" style="1" bestFit="1" customWidth="1"/>
    <col min="6903" max="6903" width="7.875" style="1" customWidth="1"/>
    <col min="6904" max="6904" width="7.375" style="1" customWidth="1"/>
    <col min="6905" max="6905" width="6.125" style="1" customWidth="1"/>
    <col min="6906" max="6906" width="6.625" style="1" customWidth="1"/>
    <col min="6907" max="6907" width="5.5" style="1" customWidth="1"/>
    <col min="6908" max="6909" width="7.375" style="1" customWidth="1"/>
    <col min="6910" max="6910" width="5.5" style="1" customWidth="1"/>
    <col min="6911" max="6911" width="6.125" style="1" customWidth="1"/>
    <col min="6912" max="6912" width="7.375" style="1" customWidth="1"/>
    <col min="6913" max="6913" width="5.5" style="1" customWidth="1"/>
    <col min="6914" max="6915" width="7" style="1" customWidth="1"/>
    <col min="6916" max="6916" width="6.625" style="1" customWidth="1"/>
    <col min="6917" max="6918" width="7.5" style="1" customWidth="1"/>
    <col min="6919" max="7151" width="9" style="1"/>
    <col min="7152" max="7152" width="16.75" style="1" customWidth="1"/>
    <col min="7153" max="7153" width="0" style="1" hidden="1" customWidth="1"/>
    <col min="7154" max="7154" width="6.125" style="1" customWidth="1"/>
    <col min="7155" max="7155" width="0" style="1" hidden="1" customWidth="1"/>
    <col min="7156" max="7156" width="6.75" style="1" bestFit="1" customWidth="1"/>
    <col min="7157" max="7157" width="7.25" style="1" customWidth="1"/>
    <col min="7158" max="7158" width="7.5" style="1" bestFit="1" customWidth="1"/>
    <col min="7159" max="7159" width="7.875" style="1" customWidth="1"/>
    <col min="7160" max="7160" width="7.375" style="1" customWidth="1"/>
    <col min="7161" max="7161" width="6.125" style="1" customWidth="1"/>
    <col min="7162" max="7162" width="6.625" style="1" customWidth="1"/>
    <col min="7163" max="7163" width="5.5" style="1" customWidth="1"/>
    <col min="7164" max="7165" width="7.375" style="1" customWidth="1"/>
    <col min="7166" max="7166" width="5.5" style="1" customWidth="1"/>
    <col min="7167" max="7167" width="6.125" style="1" customWidth="1"/>
    <col min="7168" max="7168" width="7.375" style="1" customWidth="1"/>
    <col min="7169" max="7169" width="5.5" style="1" customWidth="1"/>
    <col min="7170" max="7171" width="7" style="1" customWidth="1"/>
    <col min="7172" max="7172" width="6.625" style="1" customWidth="1"/>
    <col min="7173" max="7174" width="7.5" style="1" customWidth="1"/>
    <col min="7175" max="7407" width="9" style="1"/>
    <col min="7408" max="7408" width="16.75" style="1" customWidth="1"/>
    <col min="7409" max="7409" width="0" style="1" hidden="1" customWidth="1"/>
    <col min="7410" max="7410" width="6.125" style="1" customWidth="1"/>
    <col min="7411" max="7411" width="0" style="1" hidden="1" customWidth="1"/>
    <col min="7412" max="7412" width="6.75" style="1" bestFit="1" customWidth="1"/>
    <col min="7413" max="7413" width="7.25" style="1" customWidth="1"/>
    <col min="7414" max="7414" width="7.5" style="1" bestFit="1" customWidth="1"/>
    <col min="7415" max="7415" width="7.875" style="1" customWidth="1"/>
    <col min="7416" max="7416" width="7.375" style="1" customWidth="1"/>
    <col min="7417" max="7417" width="6.125" style="1" customWidth="1"/>
    <col min="7418" max="7418" width="6.625" style="1" customWidth="1"/>
    <col min="7419" max="7419" width="5.5" style="1" customWidth="1"/>
    <col min="7420" max="7421" width="7.375" style="1" customWidth="1"/>
    <col min="7422" max="7422" width="5.5" style="1" customWidth="1"/>
    <col min="7423" max="7423" width="6.125" style="1" customWidth="1"/>
    <col min="7424" max="7424" width="7.375" style="1" customWidth="1"/>
    <col min="7425" max="7425" width="5.5" style="1" customWidth="1"/>
    <col min="7426" max="7427" width="7" style="1" customWidth="1"/>
    <col min="7428" max="7428" width="6.625" style="1" customWidth="1"/>
    <col min="7429" max="7430" width="7.5" style="1" customWidth="1"/>
    <col min="7431" max="7663" width="9" style="1"/>
    <col min="7664" max="7664" width="16.75" style="1" customWidth="1"/>
    <col min="7665" max="7665" width="0" style="1" hidden="1" customWidth="1"/>
    <col min="7666" max="7666" width="6.125" style="1" customWidth="1"/>
    <col min="7667" max="7667" width="0" style="1" hidden="1" customWidth="1"/>
    <col min="7668" max="7668" width="6.75" style="1" bestFit="1" customWidth="1"/>
    <col min="7669" max="7669" width="7.25" style="1" customWidth="1"/>
    <col min="7670" max="7670" width="7.5" style="1" bestFit="1" customWidth="1"/>
    <col min="7671" max="7671" width="7.875" style="1" customWidth="1"/>
    <col min="7672" max="7672" width="7.375" style="1" customWidth="1"/>
    <col min="7673" max="7673" width="6.125" style="1" customWidth="1"/>
    <col min="7674" max="7674" width="6.625" style="1" customWidth="1"/>
    <col min="7675" max="7675" width="5.5" style="1" customWidth="1"/>
    <col min="7676" max="7677" width="7.375" style="1" customWidth="1"/>
    <col min="7678" max="7678" width="5.5" style="1" customWidth="1"/>
    <col min="7679" max="7679" width="6.125" style="1" customWidth="1"/>
    <col min="7680" max="7680" width="7.375" style="1" customWidth="1"/>
    <col min="7681" max="7681" width="5.5" style="1" customWidth="1"/>
    <col min="7682" max="7683" width="7" style="1" customWidth="1"/>
    <col min="7684" max="7684" width="6.625" style="1" customWidth="1"/>
    <col min="7685" max="7686" width="7.5" style="1" customWidth="1"/>
    <col min="7687" max="7919" width="9" style="1"/>
    <col min="7920" max="7920" width="16.75" style="1" customWidth="1"/>
    <col min="7921" max="7921" width="0" style="1" hidden="1" customWidth="1"/>
    <col min="7922" max="7922" width="6.125" style="1" customWidth="1"/>
    <col min="7923" max="7923" width="0" style="1" hidden="1" customWidth="1"/>
    <col min="7924" max="7924" width="6.75" style="1" bestFit="1" customWidth="1"/>
    <col min="7925" max="7925" width="7.25" style="1" customWidth="1"/>
    <col min="7926" max="7926" width="7.5" style="1" bestFit="1" customWidth="1"/>
    <col min="7927" max="7927" width="7.875" style="1" customWidth="1"/>
    <col min="7928" max="7928" width="7.375" style="1" customWidth="1"/>
    <col min="7929" max="7929" width="6.125" style="1" customWidth="1"/>
    <col min="7930" max="7930" width="6.625" style="1" customWidth="1"/>
    <col min="7931" max="7931" width="5.5" style="1" customWidth="1"/>
    <col min="7932" max="7933" width="7.375" style="1" customWidth="1"/>
    <col min="7934" max="7934" width="5.5" style="1" customWidth="1"/>
    <col min="7935" max="7935" width="6.125" style="1" customWidth="1"/>
    <col min="7936" max="7936" width="7.375" style="1" customWidth="1"/>
    <col min="7937" max="7937" width="5.5" style="1" customWidth="1"/>
    <col min="7938" max="7939" width="7" style="1" customWidth="1"/>
    <col min="7940" max="7940" width="6.625" style="1" customWidth="1"/>
    <col min="7941" max="7942" width="7.5" style="1" customWidth="1"/>
    <col min="7943" max="8175" width="9" style="1"/>
    <col min="8176" max="8176" width="16.75" style="1" customWidth="1"/>
    <col min="8177" max="8177" width="0" style="1" hidden="1" customWidth="1"/>
    <col min="8178" max="8178" width="6.125" style="1" customWidth="1"/>
    <col min="8179" max="8179" width="0" style="1" hidden="1" customWidth="1"/>
    <col min="8180" max="8180" width="6.75" style="1" bestFit="1" customWidth="1"/>
    <col min="8181" max="8181" width="7.25" style="1" customWidth="1"/>
    <col min="8182" max="8182" width="7.5" style="1" bestFit="1" customWidth="1"/>
    <col min="8183" max="8183" width="7.875" style="1" customWidth="1"/>
    <col min="8184" max="8184" width="7.375" style="1" customWidth="1"/>
    <col min="8185" max="8185" width="6.125" style="1" customWidth="1"/>
    <col min="8186" max="8186" width="6.625" style="1" customWidth="1"/>
    <col min="8187" max="8187" width="5.5" style="1" customWidth="1"/>
    <col min="8188" max="8189" width="7.375" style="1" customWidth="1"/>
    <col min="8190" max="8190" width="5.5" style="1" customWidth="1"/>
    <col min="8191" max="8191" width="6.125" style="1" customWidth="1"/>
    <col min="8192" max="8192" width="7.375" style="1" customWidth="1"/>
    <col min="8193" max="8193" width="5.5" style="1" customWidth="1"/>
    <col min="8194" max="8195" width="7" style="1" customWidth="1"/>
    <col min="8196" max="8196" width="6.625" style="1" customWidth="1"/>
    <col min="8197" max="8198" width="7.5" style="1" customWidth="1"/>
    <col min="8199" max="8431" width="9" style="1"/>
    <col min="8432" max="8432" width="16.75" style="1" customWidth="1"/>
    <col min="8433" max="8433" width="0" style="1" hidden="1" customWidth="1"/>
    <col min="8434" max="8434" width="6.125" style="1" customWidth="1"/>
    <col min="8435" max="8435" width="0" style="1" hidden="1" customWidth="1"/>
    <col min="8436" max="8436" width="6.75" style="1" bestFit="1" customWidth="1"/>
    <col min="8437" max="8437" width="7.25" style="1" customWidth="1"/>
    <col min="8438" max="8438" width="7.5" style="1" bestFit="1" customWidth="1"/>
    <col min="8439" max="8439" width="7.875" style="1" customWidth="1"/>
    <col min="8440" max="8440" width="7.375" style="1" customWidth="1"/>
    <col min="8441" max="8441" width="6.125" style="1" customWidth="1"/>
    <col min="8442" max="8442" width="6.625" style="1" customWidth="1"/>
    <col min="8443" max="8443" width="5.5" style="1" customWidth="1"/>
    <col min="8444" max="8445" width="7.375" style="1" customWidth="1"/>
    <col min="8446" max="8446" width="5.5" style="1" customWidth="1"/>
    <col min="8447" max="8447" width="6.125" style="1" customWidth="1"/>
    <col min="8448" max="8448" width="7.375" style="1" customWidth="1"/>
    <col min="8449" max="8449" width="5.5" style="1" customWidth="1"/>
    <col min="8450" max="8451" width="7" style="1" customWidth="1"/>
    <col min="8452" max="8452" width="6.625" style="1" customWidth="1"/>
    <col min="8453" max="8454" width="7.5" style="1" customWidth="1"/>
    <col min="8455" max="8687" width="9" style="1"/>
    <col min="8688" max="8688" width="16.75" style="1" customWidth="1"/>
    <col min="8689" max="8689" width="0" style="1" hidden="1" customWidth="1"/>
    <col min="8690" max="8690" width="6.125" style="1" customWidth="1"/>
    <col min="8691" max="8691" width="0" style="1" hidden="1" customWidth="1"/>
    <col min="8692" max="8692" width="6.75" style="1" bestFit="1" customWidth="1"/>
    <col min="8693" max="8693" width="7.25" style="1" customWidth="1"/>
    <col min="8694" max="8694" width="7.5" style="1" bestFit="1" customWidth="1"/>
    <col min="8695" max="8695" width="7.875" style="1" customWidth="1"/>
    <col min="8696" max="8696" width="7.375" style="1" customWidth="1"/>
    <col min="8697" max="8697" width="6.125" style="1" customWidth="1"/>
    <col min="8698" max="8698" width="6.625" style="1" customWidth="1"/>
    <col min="8699" max="8699" width="5.5" style="1" customWidth="1"/>
    <col min="8700" max="8701" width="7.375" style="1" customWidth="1"/>
    <col min="8702" max="8702" width="5.5" style="1" customWidth="1"/>
    <col min="8703" max="8703" width="6.125" style="1" customWidth="1"/>
    <col min="8704" max="8704" width="7.375" style="1" customWidth="1"/>
    <col min="8705" max="8705" width="5.5" style="1" customWidth="1"/>
    <col min="8706" max="8707" width="7" style="1" customWidth="1"/>
    <col min="8708" max="8708" width="6.625" style="1" customWidth="1"/>
    <col min="8709" max="8710" width="7.5" style="1" customWidth="1"/>
    <col min="8711" max="8943" width="9" style="1"/>
    <col min="8944" max="8944" width="16.75" style="1" customWidth="1"/>
    <col min="8945" max="8945" width="0" style="1" hidden="1" customWidth="1"/>
    <col min="8946" max="8946" width="6.125" style="1" customWidth="1"/>
    <col min="8947" max="8947" width="0" style="1" hidden="1" customWidth="1"/>
    <col min="8948" max="8948" width="6.75" style="1" bestFit="1" customWidth="1"/>
    <col min="8949" max="8949" width="7.25" style="1" customWidth="1"/>
    <col min="8950" max="8950" width="7.5" style="1" bestFit="1" customWidth="1"/>
    <col min="8951" max="8951" width="7.875" style="1" customWidth="1"/>
    <col min="8952" max="8952" width="7.375" style="1" customWidth="1"/>
    <col min="8953" max="8953" width="6.125" style="1" customWidth="1"/>
    <col min="8954" max="8954" width="6.625" style="1" customWidth="1"/>
    <col min="8955" max="8955" width="5.5" style="1" customWidth="1"/>
    <col min="8956" max="8957" width="7.375" style="1" customWidth="1"/>
    <col min="8958" max="8958" width="5.5" style="1" customWidth="1"/>
    <col min="8959" max="8959" width="6.125" style="1" customWidth="1"/>
    <col min="8960" max="8960" width="7.375" style="1" customWidth="1"/>
    <col min="8961" max="8961" width="5.5" style="1" customWidth="1"/>
    <col min="8962" max="8963" width="7" style="1" customWidth="1"/>
    <col min="8964" max="8964" width="6.625" style="1" customWidth="1"/>
    <col min="8965" max="8966" width="7.5" style="1" customWidth="1"/>
    <col min="8967" max="9199" width="9" style="1"/>
    <col min="9200" max="9200" width="16.75" style="1" customWidth="1"/>
    <col min="9201" max="9201" width="0" style="1" hidden="1" customWidth="1"/>
    <col min="9202" max="9202" width="6.125" style="1" customWidth="1"/>
    <col min="9203" max="9203" width="0" style="1" hidden="1" customWidth="1"/>
    <col min="9204" max="9204" width="6.75" style="1" bestFit="1" customWidth="1"/>
    <col min="9205" max="9205" width="7.25" style="1" customWidth="1"/>
    <col min="9206" max="9206" width="7.5" style="1" bestFit="1" customWidth="1"/>
    <col min="9207" max="9207" width="7.875" style="1" customWidth="1"/>
    <col min="9208" max="9208" width="7.375" style="1" customWidth="1"/>
    <col min="9209" max="9209" width="6.125" style="1" customWidth="1"/>
    <col min="9210" max="9210" width="6.625" style="1" customWidth="1"/>
    <col min="9211" max="9211" width="5.5" style="1" customWidth="1"/>
    <col min="9212" max="9213" width="7.375" style="1" customWidth="1"/>
    <col min="9214" max="9214" width="5.5" style="1" customWidth="1"/>
    <col min="9215" max="9215" width="6.125" style="1" customWidth="1"/>
    <col min="9216" max="9216" width="7.375" style="1" customWidth="1"/>
    <col min="9217" max="9217" width="5.5" style="1" customWidth="1"/>
    <col min="9218" max="9219" width="7" style="1" customWidth="1"/>
    <col min="9220" max="9220" width="6.625" style="1" customWidth="1"/>
    <col min="9221" max="9222" width="7.5" style="1" customWidth="1"/>
    <col min="9223" max="9455" width="9" style="1"/>
    <col min="9456" max="9456" width="16.75" style="1" customWidth="1"/>
    <col min="9457" max="9457" width="0" style="1" hidden="1" customWidth="1"/>
    <col min="9458" max="9458" width="6.125" style="1" customWidth="1"/>
    <col min="9459" max="9459" width="0" style="1" hidden="1" customWidth="1"/>
    <col min="9460" max="9460" width="6.75" style="1" bestFit="1" customWidth="1"/>
    <col min="9461" max="9461" width="7.25" style="1" customWidth="1"/>
    <col min="9462" max="9462" width="7.5" style="1" bestFit="1" customWidth="1"/>
    <col min="9463" max="9463" width="7.875" style="1" customWidth="1"/>
    <col min="9464" max="9464" width="7.375" style="1" customWidth="1"/>
    <col min="9465" max="9465" width="6.125" style="1" customWidth="1"/>
    <col min="9466" max="9466" width="6.625" style="1" customWidth="1"/>
    <col min="9467" max="9467" width="5.5" style="1" customWidth="1"/>
    <col min="9468" max="9469" width="7.375" style="1" customWidth="1"/>
    <col min="9470" max="9470" width="5.5" style="1" customWidth="1"/>
    <col min="9471" max="9471" width="6.125" style="1" customWidth="1"/>
    <col min="9472" max="9472" width="7.375" style="1" customWidth="1"/>
    <col min="9473" max="9473" width="5.5" style="1" customWidth="1"/>
    <col min="9474" max="9475" width="7" style="1" customWidth="1"/>
    <col min="9476" max="9476" width="6.625" style="1" customWidth="1"/>
    <col min="9477" max="9478" width="7.5" style="1" customWidth="1"/>
    <col min="9479" max="9711" width="9" style="1"/>
    <col min="9712" max="9712" width="16.75" style="1" customWidth="1"/>
    <col min="9713" max="9713" width="0" style="1" hidden="1" customWidth="1"/>
    <col min="9714" max="9714" width="6.125" style="1" customWidth="1"/>
    <col min="9715" max="9715" width="0" style="1" hidden="1" customWidth="1"/>
    <col min="9716" max="9716" width="6.75" style="1" bestFit="1" customWidth="1"/>
    <col min="9717" max="9717" width="7.25" style="1" customWidth="1"/>
    <col min="9718" max="9718" width="7.5" style="1" bestFit="1" customWidth="1"/>
    <col min="9719" max="9719" width="7.875" style="1" customWidth="1"/>
    <col min="9720" max="9720" width="7.375" style="1" customWidth="1"/>
    <col min="9721" max="9721" width="6.125" style="1" customWidth="1"/>
    <col min="9722" max="9722" width="6.625" style="1" customWidth="1"/>
    <col min="9723" max="9723" width="5.5" style="1" customWidth="1"/>
    <col min="9724" max="9725" width="7.375" style="1" customWidth="1"/>
    <col min="9726" max="9726" width="5.5" style="1" customWidth="1"/>
    <col min="9727" max="9727" width="6.125" style="1" customWidth="1"/>
    <col min="9728" max="9728" width="7.375" style="1" customWidth="1"/>
    <col min="9729" max="9729" width="5.5" style="1" customWidth="1"/>
    <col min="9730" max="9731" width="7" style="1" customWidth="1"/>
    <col min="9732" max="9732" width="6.625" style="1" customWidth="1"/>
    <col min="9733" max="9734" width="7.5" style="1" customWidth="1"/>
    <col min="9735" max="9967" width="9" style="1"/>
    <col min="9968" max="9968" width="16.75" style="1" customWidth="1"/>
    <col min="9969" max="9969" width="0" style="1" hidden="1" customWidth="1"/>
    <col min="9970" max="9970" width="6.125" style="1" customWidth="1"/>
    <col min="9971" max="9971" width="0" style="1" hidden="1" customWidth="1"/>
    <col min="9972" max="9972" width="6.75" style="1" bestFit="1" customWidth="1"/>
    <col min="9973" max="9973" width="7.25" style="1" customWidth="1"/>
    <col min="9974" max="9974" width="7.5" style="1" bestFit="1" customWidth="1"/>
    <col min="9975" max="9975" width="7.875" style="1" customWidth="1"/>
    <col min="9976" max="9976" width="7.375" style="1" customWidth="1"/>
    <col min="9977" max="9977" width="6.125" style="1" customWidth="1"/>
    <col min="9978" max="9978" width="6.625" style="1" customWidth="1"/>
    <col min="9979" max="9979" width="5.5" style="1" customWidth="1"/>
    <col min="9980" max="9981" width="7.375" style="1" customWidth="1"/>
    <col min="9982" max="9982" width="5.5" style="1" customWidth="1"/>
    <col min="9983" max="9983" width="6.125" style="1" customWidth="1"/>
    <col min="9984" max="9984" width="7.375" style="1" customWidth="1"/>
    <col min="9985" max="9985" width="5.5" style="1" customWidth="1"/>
    <col min="9986" max="9987" width="7" style="1" customWidth="1"/>
    <col min="9988" max="9988" width="6.625" style="1" customWidth="1"/>
    <col min="9989" max="9990" width="7.5" style="1" customWidth="1"/>
    <col min="9991" max="10223" width="9" style="1"/>
    <col min="10224" max="10224" width="16.75" style="1" customWidth="1"/>
    <col min="10225" max="10225" width="0" style="1" hidden="1" customWidth="1"/>
    <col min="10226" max="10226" width="6.125" style="1" customWidth="1"/>
    <col min="10227" max="10227" width="0" style="1" hidden="1" customWidth="1"/>
    <col min="10228" max="10228" width="6.75" style="1" bestFit="1" customWidth="1"/>
    <col min="10229" max="10229" width="7.25" style="1" customWidth="1"/>
    <col min="10230" max="10230" width="7.5" style="1" bestFit="1" customWidth="1"/>
    <col min="10231" max="10231" width="7.875" style="1" customWidth="1"/>
    <col min="10232" max="10232" width="7.375" style="1" customWidth="1"/>
    <col min="10233" max="10233" width="6.125" style="1" customWidth="1"/>
    <col min="10234" max="10234" width="6.625" style="1" customWidth="1"/>
    <col min="10235" max="10235" width="5.5" style="1" customWidth="1"/>
    <col min="10236" max="10237" width="7.375" style="1" customWidth="1"/>
    <col min="10238" max="10238" width="5.5" style="1" customWidth="1"/>
    <col min="10239" max="10239" width="6.125" style="1" customWidth="1"/>
    <col min="10240" max="10240" width="7.375" style="1" customWidth="1"/>
    <col min="10241" max="10241" width="5.5" style="1" customWidth="1"/>
    <col min="10242" max="10243" width="7" style="1" customWidth="1"/>
    <col min="10244" max="10244" width="6.625" style="1" customWidth="1"/>
    <col min="10245" max="10246" width="7.5" style="1" customWidth="1"/>
    <col min="10247" max="10479" width="9" style="1"/>
    <col min="10480" max="10480" width="16.75" style="1" customWidth="1"/>
    <col min="10481" max="10481" width="0" style="1" hidden="1" customWidth="1"/>
    <col min="10482" max="10482" width="6.125" style="1" customWidth="1"/>
    <col min="10483" max="10483" width="0" style="1" hidden="1" customWidth="1"/>
    <col min="10484" max="10484" width="6.75" style="1" bestFit="1" customWidth="1"/>
    <col min="10485" max="10485" width="7.25" style="1" customWidth="1"/>
    <col min="10486" max="10486" width="7.5" style="1" bestFit="1" customWidth="1"/>
    <col min="10487" max="10487" width="7.875" style="1" customWidth="1"/>
    <col min="10488" max="10488" width="7.375" style="1" customWidth="1"/>
    <col min="10489" max="10489" width="6.125" style="1" customWidth="1"/>
    <col min="10490" max="10490" width="6.625" style="1" customWidth="1"/>
    <col min="10491" max="10491" width="5.5" style="1" customWidth="1"/>
    <col min="10492" max="10493" width="7.375" style="1" customWidth="1"/>
    <col min="10494" max="10494" width="5.5" style="1" customWidth="1"/>
    <col min="10495" max="10495" width="6.125" style="1" customWidth="1"/>
    <col min="10496" max="10496" width="7.375" style="1" customWidth="1"/>
    <col min="10497" max="10497" width="5.5" style="1" customWidth="1"/>
    <col min="10498" max="10499" width="7" style="1" customWidth="1"/>
    <col min="10500" max="10500" width="6.625" style="1" customWidth="1"/>
    <col min="10501" max="10502" width="7.5" style="1" customWidth="1"/>
    <col min="10503" max="10735" width="9" style="1"/>
    <col min="10736" max="10736" width="16.75" style="1" customWidth="1"/>
    <col min="10737" max="10737" width="0" style="1" hidden="1" customWidth="1"/>
    <col min="10738" max="10738" width="6.125" style="1" customWidth="1"/>
    <col min="10739" max="10739" width="0" style="1" hidden="1" customWidth="1"/>
    <col min="10740" max="10740" width="6.75" style="1" bestFit="1" customWidth="1"/>
    <col min="10741" max="10741" width="7.25" style="1" customWidth="1"/>
    <col min="10742" max="10742" width="7.5" style="1" bestFit="1" customWidth="1"/>
    <col min="10743" max="10743" width="7.875" style="1" customWidth="1"/>
    <col min="10744" max="10744" width="7.375" style="1" customWidth="1"/>
    <col min="10745" max="10745" width="6.125" style="1" customWidth="1"/>
    <col min="10746" max="10746" width="6.625" style="1" customWidth="1"/>
    <col min="10747" max="10747" width="5.5" style="1" customWidth="1"/>
    <col min="10748" max="10749" width="7.375" style="1" customWidth="1"/>
    <col min="10750" max="10750" width="5.5" style="1" customWidth="1"/>
    <col min="10751" max="10751" width="6.125" style="1" customWidth="1"/>
    <col min="10752" max="10752" width="7.375" style="1" customWidth="1"/>
    <col min="10753" max="10753" width="5.5" style="1" customWidth="1"/>
    <col min="10754" max="10755" width="7" style="1" customWidth="1"/>
    <col min="10756" max="10756" width="6.625" style="1" customWidth="1"/>
    <col min="10757" max="10758" width="7.5" style="1" customWidth="1"/>
    <col min="10759" max="10991" width="9" style="1"/>
    <col min="10992" max="10992" width="16.75" style="1" customWidth="1"/>
    <col min="10993" max="10993" width="0" style="1" hidden="1" customWidth="1"/>
    <col min="10994" max="10994" width="6.125" style="1" customWidth="1"/>
    <col min="10995" max="10995" width="0" style="1" hidden="1" customWidth="1"/>
    <col min="10996" max="10996" width="6.75" style="1" bestFit="1" customWidth="1"/>
    <col min="10997" max="10997" width="7.25" style="1" customWidth="1"/>
    <col min="10998" max="10998" width="7.5" style="1" bestFit="1" customWidth="1"/>
    <col min="10999" max="10999" width="7.875" style="1" customWidth="1"/>
    <col min="11000" max="11000" width="7.375" style="1" customWidth="1"/>
    <col min="11001" max="11001" width="6.125" style="1" customWidth="1"/>
    <col min="11002" max="11002" width="6.625" style="1" customWidth="1"/>
    <col min="11003" max="11003" width="5.5" style="1" customWidth="1"/>
    <col min="11004" max="11005" width="7.375" style="1" customWidth="1"/>
    <col min="11006" max="11006" width="5.5" style="1" customWidth="1"/>
    <col min="11007" max="11007" width="6.125" style="1" customWidth="1"/>
    <col min="11008" max="11008" width="7.375" style="1" customWidth="1"/>
    <col min="11009" max="11009" width="5.5" style="1" customWidth="1"/>
    <col min="11010" max="11011" width="7" style="1" customWidth="1"/>
    <col min="11012" max="11012" width="6.625" style="1" customWidth="1"/>
    <col min="11013" max="11014" width="7.5" style="1" customWidth="1"/>
    <col min="11015" max="11247" width="9" style="1"/>
    <col min="11248" max="11248" width="16.75" style="1" customWidth="1"/>
    <col min="11249" max="11249" width="0" style="1" hidden="1" customWidth="1"/>
    <col min="11250" max="11250" width="6.125" style="1" customWidth="1"/>
    <col min="11251" max="11251" width="0" style="1" hidden="1" customWidth="1"/>
    <col min="11252" max="11252" width="6.75" style="1" bestFit="1" customWidth="1"/>
    <col min="11253" max="11253" width="7.25" style="1" customWidth="1"/>
    <col min="11254" max="11254" width="7.5" style="1" bestFit="1" customWidth="1"/>
    <col min="11255" max="11255" width="7.875" style="1" customWidth="1"/>
    <col min="11256" max="11256" width="7.375" style="1" customWidth="1"/>
    <col min="11257" max="11257" width="6.125" style="1" customWidth="1"/>
    <col min="11258" max="11258" width="6.625" style="1" customWidth="1"/>
    <col min="11259" max="11259" width="5.5" style="1" customWidth="1"/>
    <col min="11260" max="11261" width="7.375" style="1" customWidth="1"/>
    <col min="11262" max="11262" width="5.5" style="1" customWidth="1"/>
    <col min="11263" max="11263" width="6.125" style="1" customWidth="1"/>
    <col min="11264" max="11264" width="7.375" style="1" customWidth="1"/>
    <col min="11265" max="11265" width="5.5" style="1" customWidth="1"/>
    <col min="11266" max="11267" width="7" style="1" customWidth="1"/>
    <col min="11268" max="11268" width="6.625" style="1" customWidth="1"/>
    <col min="11269" max="11270" width="7.5" style="1" customWidth="1"/>
    <col min="11271" max="11503" width="9" style="1"/>
    <col min="11504" max="11504" width="16.75" style="1" customWidth="1"/>
    <col min="11505" max="11505" width="0" style="1" hidden="1" customWidth="1"/>
    <col min="11506" max="11506" width="6.125" style="1" customWidth="1"/>
    <col min="11507" max="11507" width="0" style="1" hidden="1" customWidth="1"/>
    <col min="11508" max="11508" width="6.75" style="1" bestFit="1" customWidth="1"/>
    <col min="11509" max="11509" width="7.25" style="1" customWidth="1"/>
    <col min="11510" max="11510" width="7.5" style="1" bestFit="1" customWidth="1"/>
    <col min="11511" max="11511" width="7.875" style="1" customWidth="1"/>
    <col min="11512" max="11512" width="7.375" style="1" customWidth="1"/>
    <col min="11513" max="11513" width="6.125" style="1" customWidth="1"/>
    <col min="11514" max="11514" width="6.625" style="1" customWidth="1"/>
    <col min="11515" max="11515" width="5.5" style="1" customWidth="1"/>
    <col min="11516" max="11517" width="7.375" style="1" customWidth="1"/>
    <col min="11518" max="11518" width="5.5" style="1" customWidth="1"/>
    <col min="11519" max="11519" width="6.125" style="1" customWidth="1"/>
    <col min="11520" max="11520" width="7.375" style="1" customWidth="1"/>
    <col min="11521" max="11521" width="5.5" style="1" customWidth="1"/>
    <col min="11522" max="11523" width="7" style="1" customWidth="1"/>
    <col min="11524" max="11524" width="6.625" style="1" customWidth="1"/>
    <col min="11525" max="11526" width="7.5" style="1" customWidth="1"/>
    <col min="11527" max="11759" width="9" style="1"/>
    <col min="11760" max="11760" width="16.75" style="1" customWidth="1"/>
    <col min="11761" max="11761" width="0" style="1" hidden="1" customWidth="1"/>
    <col min="11762" max="11762" width="6.125" style="1" customWidth="1"/>
    <col min="11763" max="11763" width="0" style="1" hidden="1" customWidth="1"/>
    <col min="11764" max="11764" width="6.75" style="1" bestFit="1" customWidth="1"/>
    <col min="11765" max="11765" width="7.25" style="1" customWidth="1"/>
    <col min="11766" max="11766" width="7.5" style="1" bestFit="1" customWidth="1"/>
    <col min="11767" max="11767" width="7.875" style="1" customWidth="1"/>
    <col min="11768" max="11768" width="7.375" style="1" customWidth="1"/>
    <col min="11769" max="11769" width="6.125" style="1" customWidth="1"/>
    <col min="11770" max="11770" width="6.625" style="1" customWidth="1"/>
    <col min="11771" max="11771" width="5.5" style="1" customWidth="1"/>
    <col min="11772" max="11773" width="7.375" style="1" customWidth="1"/>
    <col min="11774" max="11774" width="5.5" style="1" customWidth="1"/>
    <col min="11775" max="11775" width="6.125" style="1" customWidth="1"/>
    <col min="11776" max="11776" width="7.375" style="1" customWidth="1"/>
    <col min="11777" max="11777" width="5.5" style="1" customWidth="1"/>
    <col min="11778" max="11779" width="7" style="1" customWidth="1"/>
    <col min="11780" max="11780" width="6.625" style="1" customWidth="1"/>
    <col min="11781" max="11782" width="7.5" style="1" customWidth="1"/>
    <col min="11783" max="12015" width="9" style="1"/>
    <col min="12016" max="12016" width="16.75" style="1" customWidth="1"/>
    <col min="12017" max="12017" width="0" style="1" hidden="1" customWidth="1"/>
    <col min="12018" max="12018" width="6.125" style="1" customWidth="1"/>
    <col min="12019" max="12019" width="0" style="1" hidden="1" customWidth="1"/>
    <col min="12020" max="12020" width="6.75" style="1" bestFit="1" customWidth="1"/>
    <col min="12021" max="12021" width="7.25" style="1" customWidth="1"/>
    <col min="12022" max="12022" width="7.5" style="1" bestFit="1" customWidth="1"/>
    <col min="12023" max="12023" width="7.875" style="1" customWidth="1"/>
    <col min="12024" max="12024" width="7.375" style="1" customWidth="1"/>
    <col min="12025" max="12025" width="6.125" style="1" customWidth="1"/>
    <col min="12026" max="12026" width="6.625" style="1" customWidth="1"/>
    <col min="12027" max="12027" width="5.5" style="1" customWidth="1"/>
    <col min="12028" max="12029" width="7.375" style="1" customWidth="1"/>
    <col min="12030" max="12030" width="5.5" style="1" customWidth="1"/>
    <col min="12031" max="12031" width="6.125" style="1" customWidth="1"/>
    <col min="12032" max="12032" width="7.375" style="1" customWidth="1"/>
    <col min="12033" max="12033" width="5.5" style="1" customWidth="1"/>
    <col min="12034" max="12035" width="7" style="1" customWidth="1"/>
    <col min="12036" max="12036" width="6.625" style="1" customWidth="1"/>
    <col min="12037" max="12038" width="7.5" style="1" customWidth="1"/>
    <col min="12039" max="12271" width="9" style="1"/>
    <col min="12272" max="12272" width="16.75" style="1" customWidth="1"/>
    <col min="12273" max="12273" width="0" style="1" hidden="1" customWidth="1"/>
    <col min="12274" max="12274" width="6.125" style="1" customWidth="1"/>
    <col min="12275" max="12275" width="0" style="1" hidden="1" customWidth="1"/>
    <col min="12276" max="12276" width="6.75" style="1" bestFit="1" customWidth="1"/>
    <col min="12277" max="12277" width="7.25" style="1" customWidth="1"/>
    <col min="12278" max="12278" width="7.5" style="1" bestFit="1" customWidth="1"/>
    <col min="12279" max="12279" width="7.875" style="1" customWidth="1"/>
    <col min="12280" max="12280" width="7.375" style="1" customWidth="1"/>
    <col min="12281" max="12281" width="6.125" style="1" customWidth="1"/>
    <col min="12282" max="12282" width="6.625" style="1" customWidth="1"/>
    <col min="12283" max="12283" width="5.5" style="1" customWidth="1"/>
    <col min="12284" max="12285" width="7.375" style="1" customWidth="1"/>
    <col min="12286" max="12286" width="5.5" style="1" customWidth="1"/>
    <col min="12287" max="12287" width="6.125" style="1" customWidth="1"/>
    <col min="12288" max="12288" width="7.375" style="1" customWidth="1"/>
    <col min="12289" max="12289" width="5.5" style="1" customWidth="1"/>
    <col min="12290" max="12291" width="7" style="1" customWidth="1"/>
    <col min="12292" max="12292" width="6.625" style="1" customWidth="1"/>
    <col min="12293" max="12294" width="7.5" style="1" customWidth="1"/>
    <col min="12295" max="12527" width="9" style="1"/>
    <col min="12528" max="12528" width="16.75" style="1" customWidth="1"/>
    <col min="12529" max="12529" width="0" style="1" hidden="1" customWidth="1"/>
    <col min="12530" max="12530" width="6.125" style="1" customWidth="1"/>
    <col min="12531" max="12531" width="0" style="1" hidden="1" customWidth="1"/>
    <col min="12532" max="12532" width="6.75" style="1" bestFit="1" customWidth="1"/>
    <col min="12533" max="12533" width="7.25" style="1" customWidth="1"/>
    <col min="12534" max="12534" width="7.5" style="1" bestFit="1" customWidth="1"/>
    <col min="12535" max="12535" width="7.875" style="1" customWidth="1"/>
    <col min="12536" max="12536" width="7.375" style="1" customWidth="1"/>
    <col min="12537" max="12537" width="6.125" style="1" customWidth="1"/>
    <col min="12538" max="12538" width="6.625" style="1" customWidth="1"/>
    <col min="12539" max="12539" width="5.5" style="1" customWidth="1"/>
    <col min="12540" max="12541" width="7.375" style="1" customWidth="1"/>
    <col min="12542" max="12542" width="5.5" style="1" customWidth="1"/>
    <col min="12543" max="12543" width="6.125" style="1" customWidth="1"/>
    <col min="12544" max="12544" width="7.375" style="1" customWidth="1"/>
    <col min="12545" max="12545" width="5.5" style="1" customWidth="1"/>
    <col min="12546" max="12547" width="7" style="1" customWidth="1"/>
    <col min="12548" max="12548" width="6.625" style="1" customWidth="1"/>
    <col min="12549" max="12550" width="7.5" style="1" customWidth="1"/>
    <col min="12551" max="12783" width="9" style="1"/>
    <col min="12784" max="12784" width="16.75" style="1" customWidth="1"/>
    <col min="12785" max="12785" width="0" style="1" hidden="1" customWidth="1"/>
    <col min="12786" max="12786" width="6.125" style="1" customWidth="1"/>
    <col min="12787" max="12787" width="0" style="1" hidden="1" customWidth="1"/>
    <col min="12788" max="12788" width="6.75" style="1" bestFit="1" customWidth="1"/>
    <col min="12789" max="12789" width="7.25" style="1" customWidth="1"/>
    <col min="12790" max="12790" width="7.5" style="1" bestFit="1" customWidth="1"/>
    <col min="12791" max="12791" width="7.875" style="1" customWidth="1"/>
    <col min="12792" max="12792" width="7.375" style="1" customWidth="1"/>
    <col min="12793" max="12793" width="6.125" style="1" customWidth="1"/>
    <col min="12794" max="12794" width="6.625" style="1" customWidth="1"/>
    <col min="12795" max="12795" width="5.5" style="1" customWidth="1"/>
    <col min="12796" max="12797" width="7.375" style="1" customWidth="1"/>
    <col min="12798" max="12798" width="5.5" style="1" customWidth="1"/>
    <col min="12799" max="12799" width="6.125" style="1" customWidth="1"/>
    <col min="12800" max="12800" width="7.375" style="1" customWidth="1"/>
    <col min="12801" max="12801" width="5.5" style="1" customWidth="1"/>
    <col min="12802" max="12803" width="7" style="1" customWidth="1"/>
    <col min="12804" max="12804" width="6.625" style="1" customWidth="1"/>
    <col min="12805" max="12806" width="7.5" style="1" customWidth="1"/>
    <col min="12807" max="13039" width="9" style="1"/>
    <col min="13040" max="13040" width="16.75" style="1" customWidth="1"/>
    <col min="13041" max="13041" width="0" style="1" hidden="1" customWidth="1"/>
    <col min="13042" max="13042" width="6.125" style="1" customWidth="1"/>
    <col min="13043" max="13043" width="0" style="1" hidden="1" customWidth="1"/>
    <col min="13044" max="13044" width="6.75" style="1" bestFit="1" customWidth="1"/>
    <col min="13045" max="13045" width="7.25" style="1" customWidth="1"/>
    <col min="13046" max="13046" width="7.5" style="1" bestFit="1" customWidth="1"/>
    <col min="13047" max="13047" width="7.875" style="1" customWidth="1"/>
    <col min="13048" max="13048" width="7.375" style="1" customWidth="1"/>
    <col min="13049" max="13049" width="6.125" style="1" customWidth="1"/>
    <col min="13050" max="13050" width="6.625" style="1" customWidth="1"/>
    <col min="13051" max="13051" width="5.5" style="1" customWidth="1"/>
    <col min="13052" max="13053" width="7.375" style="1" customWidth="1"/>
    <col min="13054" max="13054" width="5.5" style="1" customWidth="1"/>
    <col min="13055" max="13055" width="6.125" style="1" customWidth="1"/>
    <col min="13056" max="13056" width="7.375" style="1" customWidth="1"/>
    <col min="13057" max="13057" width="5.5" style="1" customWidth="1"/>
    <col min="13058" max="13059" width="7" style="1" customWidth="1"/>
    <col min="13060" max="13060" width="6.625" style="1" customWidth="1"/>
    <col min="13061" max="13062" width="7.5" style="1" customWidth="1"/>
    <col min="13063" max="13295" width="9" style="1"/>
    <col min="13296" max="13296" width="16.75" style="1" customWidth="1"/>
    <col min="13297" max="13297" width="0" style="1" hidden="1" customWidth="1"/>
    <col min="13298" max="13298" width="6.125" style="1" customWidth="1"/>
    <col min="13299" max="13299" width="0" style="1" hidden="1" customWidth="1"/>
    <col min="13300" max="13300" width="6.75" style="1" bestFit="1" customWidth="1"/>
    <col min="13301" max="13301" width="7.25" style="1" customWidth="1"/>
    <col min="13302" max="13302" width="7.5" style="1" bestFit="1" customWidth="1"/>
    <col min="13303" max="13303" width="7.875" style="1" customWidth="1"/>
    <col min="13304" max="13304" width="7.375" style="1" customWidth="1"/>
    <col min="13305" max="13305" width="6.125" style="1" customWidth="1"/>
    <col min="13306" max="13306" width="6.625" style="1" customWidth="1"/>
    <col min="13307" max="13307" width="5.5" style="1" customWidth="1"/>
    <col min="13308" max="13309" width="7.375" style="1" customWidth="1"/>
    <col min="13310" max="13310" width="5.5" style="1" customWidth="1"/>
    <col min="13311" max="13311" width="6.125" style="1" customWidth="1"/>
    <col min="13312" max="13312" width="7.375" style="1" customWidth="1"/>
    <col min="13313" max="13313" width="5.5" style="1" customWidth="1"/>
    <col min="13314" max="13315" width="7" style="1" customWidth="1"/>
    <col min="13316" max="13316" width="6.625" style="1" customWidth="1"/>
    <col min="13317" max="13318" width="7.5" style="1" customWidth="1"/>
    <col min="13319" max="13551" width="9" style="1"/>
    <col min="13552" max="13552" width="16.75" style="1" customWidth="1"/>
    <col min="13553" max="13553" width="0" style="1" hidden="1" customWidth="1"/>
    <col min="13554" max="13554" width="6.125" style="1" customWidth="1"/>
    <col min="13555" max="13555" width="0" style="1" hidden="1" customWidth="1"/>
    <col min="13556" max="13556" width="6.75" style="1" bestFit="1" customWidth="1"/>
    <col min="13557" max="13557" width="7.25" style="1" customWidth="1"/>
    <col min="13558" max="13558" width="7.5" style="1" bestFit="1" customWidth="1"/>
    <col min="13559" max="13559" width="7.875" style="1" customWidth="1"/>
    <col min="13560" max="13560" width="7.375" style="1" customWidth="1"/>
    <col min="13561" max="13561" width="6.125" style="1" customWidth="1"/>
    <col min="13562" max="13562" width="6.625" style="1" customWidth="1"/>
    <col min="13563" max="13563" width="5.5" style="1" customWidth="1"/>
    <col min="13564" max="13565" width="7.375" style="1" customWidth="1"/>
    <col min="13566" max="13566" width="5.5" style="1" customWidth="1"/>
    <col min="13567" max="13567" width="6.125" style="1" customWidth="1"/>
    <col min="13568" max="13568" width="7.375" style="1" customWidth="1"/>
    <col min="13569" max="13569" width="5.5" style="1" customWidth="1"/>
    <col min="13570" max="13571" width="7" style="1" customWidth="1"/>
    <col min="13572" max="13572" width="6.625" style="1" customWidth="1"/>
    <col min="13573" max="13574" width="7.5" style="1" customWidth="1"/>
    <col min="13575" max="13807" width="9" style="1"/>
    <col min="13808" max="13808" width="16.75" style="1" customWidth="1"/>
    <col min="13809" max="13809" width="0" style="1" hidden="1" customWidth="1"/>
    <col min="13810" max="13810" width="6.125" style="1" customWidth="1"/>
    <col min="13811" max="13811" width="0" style="1" hidden="1" customWidth="1"/>
    <col min="13812" max="13812" width="6.75" style="1" bestFit="1" customWidth="1"/>
    <col min="13813" max="13813" width="7.25" style="1" customWidth="1"/>
    <col min="13814" max="13814" width="7.5" style="1" bestFit="1" customWidth="1"/>
    <col min="13815" max="13815" width="7.875" style="1" customWidth="1"/>
    <col min="13816" max="13816" width="7.375" style="1" customWidth="1"/>
    <col min="13817" max="13817" width="6.125" style="1" customWidth="1"/>
    <col min="13818" max="13818" width="6.625" style="1" customWidth="1"/>
    <col min="13819" max="13819" width="5.5" style="1" customWidth="1"/>
    <col min="13820" max="13821" width="7.375" style="1" customWidth="1"/>
    <col min="13822" max="13822" width="5.5" style="1" customWidth="1"/>
    <col min="13823" max="13823" width="6.125" style="1" customWidth="1"/>
    <col min="13824" max="13824" width="7.375" style="1" customWidth="1"/>
    <col min="13825" max="13825" width="5.5" style="1" customWidth="1"/>
    <col min="13826" max="13827" width="7" style="1" customWidth="1"/>
    <col min="13828" max="13828" width="6.625" style="1" customWidth="1"/>
    <col min="13829" max="13830" width="7.5" style="1" customWidth="1"/>
    <col min="13831" max="14063" width="9" style="1"/>
    <col min="14064" max="14064" width="16.75" style="1" customWidth="1"/>
    <col min="14065" max="14065" width="0" style="1" hidden="1" customWidth="1"/>
    <col min="14066" max="14066" width="6.125" style="1" customWidth="1"/>
    <col min="14067" max="14067" width="0" style="1" hidden="1" customWidth="1"/>
    <col min="14068" max="14068" width="6.75" style="1" bestFit="1" customWidth="1"/>
    <col min="14069" max="14069" width="7.25" style="1" customWidth="1"/>
    <col min="14070" max="14070" width="7.5" style="1" bestFit="1" customWidth="1"/>
    <col min="14071" max="14071" width="7.875" style="1" customWidth="1"/>
    <col min="14072" max="14072" width="7.375" style="1" customWidth="1"/>
    <col min="14073" max="14073" width="6.125" style="1" customWidth="1"/>
    <col min="14074" max="14074" width="6.625" style="1" customWidth="1"/>
    <col min="14075" max="14075" width="5.5" style="1" customWidth="1"/>
    <col min="14076" max="14077" width="7.375" style="1" customWidth="1"/>
    <col min="14078" max="14078" width="5.5" style="1" customWidth="1"/>
    <col min="14079" max="14079" width="6.125" style="1" customWidth="1"/>
    <col min="14080" max="14080" width="7.375" style="1" customWidth="1"/>
    <col min="14081" max="14081" width="5.5" style="1" customWidth="1"/>
    <col min="14082" max="14083" width="7" style="1" customWidth="1"/>
    <col min="14084" max="14084" width="6.625" style="1" customWidth="1"/>
    <col min="14085" max="14086" width="7.5" style="1" customWidth="1"/>
    <col min="14087" max="14319" width="9" style="1"/>
    <col min="14320" max="14320" width="16.75" style="1" customWidth="1"/>
    <col min="14321" max="14321" width="0" style="1" hidden="1" customWidth="1"/>
    <col min="14322" max="14322" width="6.125" style="1" customWidth="1"/>
    <col min="14323" max="14323" width="0" style="1" hidden="1" customWidth="1"/>
    <col min="14324" max="14324" width="6.75" style="1" bestFit="1" customWidth="1"/>
    <col min="14325" max="14325" width="7.25" style="1" customWidth="1"/>
    <col min="14326" max="14326" width="7.5" style="1" bestFit="1" customWidth="1"/>
    <col min="14327" max="14327" width="7.875" style="1" customWidth="1"/>
    <col min="14328" max="14328" width="7.375" style="1" customWidth="1"/>
    <col min="14329" max="14329" width="6.125" style="1" customWidth="1"/>
    <col min="14330" max="14330" width="6.625" style="1" customWidth="1"/>
    <col min="14331" max="14331" width="5.5" style="1" customWidth="1"/>
    <col min="14332" max="14333" width="7.375" style="1" customWidth="1"/>
    <col min="14334" max="14334" width="5.5" style="1" customWidth="1"/>
    <col min="14335" max="14335" width="6.125" style="1" customWidth="1"/>
    <col min="14336" max="14336" width="7.375" style="1" customWidth="1"/>
    <col min="14337" max="14337" width="5.5" style="1" customWidth="1"/>
    <col min="14338" max="14339" width="7" style="1" customWidth="1"/>
    <col min="14340" max="14340" width="6.625" style="1" customWidth="1"/>
    <col min="14341" max="14342" width="7.5" style="1" customWidth="1"/>
    <col min="14343" max="14575" width="9" style="1"/>
    <col min="14576" max="14576" width="16.75" style="1" customWidth="1"/>
    <col min="14577" max="14577" width="0" style="1" hidden="1" customWidth="1"/>
    <col min="14578" max="14578" width="6.125" style="1" customWidth="1"/>
    <col min="14579" max="14579" width="0" style="1" hidden="1" customWidth="1"/>
    <col min="14580" max="14580" width="6.75" style="1" bestFit="1" customWidth="1"/>
    <col min="14581" max="14581" width="7.25" style="1" customWidth="1"/>
    <col min="14582" max="14582" width="7.5" style="1" bestFit="1" customWidth="1"/>
    <col min="14583" max="14583" width="7.875" style="1" customWidth="1"/>
    <col min="14584" max="14584" width="7.375" style="1" customWidth="1"/>
    <col min="14585" max="14585" width="6.125" style="1" customWidth="1"/>
    <col min="14586" max="14586" width="6.625" style="1" customWidth="1"/>
    <col min="14587" max="14587" width="5.5" style="1" customWidth="1"/>
    <col min="14588" max="14589" width="7.375" style="1" customWidth="1"/>
    <col min="14590" max="14590" width="5.5" style="1" customWidth="1"/>
    <col min="14591" max="14591" width="6.125" style="1" customWidth="1"/>
    <col min="14592" max="14592" width="7.375" style="1" customWidth="1"/>
    <col min="14593" max="14593" width="5.5" style="1" customWidth="1"/>
    <col min="14594" max="14595" width="7" style="1" customWidth="1"/>
    <col min="14596" max="14596" width="6.625" style="1" customWidth="1"/>
    <col min="14597" max="14598" width="7.5" style="1" customWidth="1"/>
    <col min="14599" max="14831" width="9" style="1"/>
    <col min="14832" max="14832" width="16.75" style="1" customWidth="1"/>
    <col min="14833" max="14833" width="0" style="1" hidden="1" customWidth="1"/>
    <col min="14834" max="14834" width="6.125" style="1" customWidth="1"/>
    <col min="14835" max="14835" width="0" style="1" hidden="1" customWidth="1"/>
    <col min="14836" max="14836" width="6.75" style="1" bestFit="1" customWidth="1"/>
    <col min="14837" max="14837" width="7.25" style="1" customWidth="1"/>
    <col min="14838" max="14838" width="7.5" style="1" bestFit="1" customWidth="1"/>
    <col min="14839" max="14839" width="7.875" style="1" customWidth="1"/>
    <col min="14840" max="14840" width="7.375" style="1" customWidth="1"/>
    <col min="14841" max="14841" width="6.125" style="1" customWidth="1"/>
    <col min="14842" max="14842" width="6.625" style="1" customWidth="1"/>
    <col min="14843" max="14843" width="5.5" style="1" customWidth="1"/>
    <col min="14844" max="14845" width="7.375" style="1" customWidth="1"/>
    <col min="14846" max="14846" width="5.5" style="1" customWidth="1"/>
    <col min="14847" max="14847" width="6.125" style="1" customWidth="1"/>
    <col min="14848" max="14848" width="7.375" style="1" customWidth="1"/>
    <col min="14849" max="14849" width="5.5" style="1" customWidth="1"/>
    <col min="14850" max="14851" width="7" style="1" customWidth="1"/>
    <col min="14852" max="14852" width="6.625" style="1" customWidth="1"/>
    <col min="14853" max="14854" width="7.5" style="1" customWidth="1"/>
    <col min="14855" max="15087" width="9" style="1"/>
    <col min="15088" max="15088" width="16.75" style="1" customWidth="1"/>
    <col min="15089" max="15089" width="0" style="1" hidden="1" customWidth="1"/>
    <col min="15090" max="15090" width="6.125" style="1" customWidth="1"/>
    <col min="15091" max="15091" width="0" style="1" hidden="1" customWidth="1"/>
    <col min="15092" max="15092" width="6.75" style="1" bestFit="1" customWidth="1"/>
    <col min="15093" max="15093" width="7.25" style="1" customWidth="1"/>
    <col min="15094" max="15094" width="7.5" style="1" bestFit="1" customWidth="1"/>
    <col min="15095" max="15095" width="7.875" style="1" customWidth="1"/>
    <col min="15096" max="15096" width="7.375" style="1" customWidth="1"/>
    <col min="15097" max="15097" width="6.125" style="1" customWidth="1"/>
    <col min="15098" max="15098" width="6.625" style="1" customWidth="1"/>
    <col min="15099" max="15099" width="5.5" style="1" customWidth="1"/>
    <col min="15100" max="15101" width="7.375" style="1" customWidth="1"/>
    <col min="15102" max="15102" width="5.5" style="1" customWidth="1"/>
    <col min="15103" max="15103" width="6.125" style="1" customWidth="1"/>
    <col min="15104" max="15104" width="7.375" style="1" customWidth="1"/>
    <col min="15105" max="15105" width="5.5" style="1" customWidth="1"/>
    <col min="15106" max="15107" width="7" style="1" customWidth="1"/>
    <col min="15108" max="15108" width="6.625" style="1" customWidth="1"/>
    <col min="15109" max="15110" width="7.5" style="1" customWidth="1"/>
    <col min="15111" max="15343" width="9" style="1"/>
    <col min="15344" max="15344" width="16.75" style="1" customWidth="1"/>
    <col min="15345" max="15345" width="0" style="1" hidden="1" customWidth="1"/>
    <col min="15346" max="15346" width="6.125" style="1" customWidth="1"/>
    <col min="15347" max="15347" width="0" style="1" hidden="1" customWidth="1"/>
    <col min="15348" max="15348" width="6.75" style="1" bestFit="1" customWidth="1"/>
    <col min="15349" max="15349" width="7.25" style="1" customWidth="1"/>
    <col min="15350" max="15350" width="7.5" style="1" bestFit="1" customWidth="1"/>
    <col min="15351" max="15351" width="7.875" style="1" customWidth="1"/>
    <col min="15352" max="15352" width="7.375" style="1" customWidth="1"/>
    <col min="15353" max="15353" width="6.125" style="1" customWidth="1"/>
    <col min="15354" max="15354" width="6.625" style="1" customWidth="1"/>
    <col min="15355" max="15355" width="5.5" style="1" customWidth="1"/>
    <col min="15356" max="15357" width="7.375" style="1" customWidth="1"/>
    <col min="15358" max="15358" width="5.5" style="1" customWidth="1"/>
    <col min="15359" max="15359" width="6.125" style="1" customWidth="1"/>
    <col min="15360" max="15360" width="7.375" style="1" customWidth="1"/>
    <col min="15361" max="15361" width="5.5" style="1" customWidth="1"/>
    <col min="15362" max="15363" width="7" style="1" customWidth="1"/>
    <col min="15364" max="15364" width="6.625" style="1" customWidth="1"/>
    <col min="15365" max="15366" width="7.5" style="1" customWidth="1"/>
    <col min="15367" max="15599" width="9" style="1"/>
    <col min="15600" max="15600" width="16.75" style="1" customWidth="1"/>
    <col min="15601" max="15601" width="0" style="1" hidden="1" customWidth="1"/>
    <col min="15602" max="15602" width="6.125" style="1" customWidth="1"/>
    <col min="15603" max="15603" width="0" style="1" hidden="1" customWidth="1"/>
    <col min="15604" max="15604" width="6.75" style="1" bestFit="1" customWidth="1"/>
    <col min="15605" max="15605" width="7.25" style="1" customWidth="1"/>
    <col min="15606" max="15606" width="7.5" style="1" bestFit="1" customWidth="1"/>
    <col min="15607" max="15607" width="7.875" style="1" customWidth="1"/>
    <col min="15608" max="15608" width="7.375" style="1" customWidth="1"/>
    <col min="15609" max="15609" width="6.125" style="1" customWidth="1"/>
    <col min="15610" max="15610" width="6.625" style="1" customWidth="1"/>
    <col min="15611" max="15611" width="5.5" style="1" customWidth="1"/>
    <col min="15612" max="15613" width="7.375" style="1" customWidth="1"/>
    <col min="15614" max="15614" width="5.5" style="1" customWidth="1"/>
    <col min="15615" max="15615" width="6.125" style="1" customWidth="1"/>
    <col min="15616" max="15616" width="7.375" style="1" customWidth="1"/>
    <col min="15617" max="15617" width="5.5" style="1" customWidth="1"/>
    <col min="15618" max="15619" width="7" style="1" customWidth="1"/>
    <col min="15620" max="15620" width="6.625" style="1" customWidth="1"/>
    <col min="15621" max="15622" width="7.5" style="1" customWidth="1"/>
    <col min="15623" max="15855" width="9" style="1"/>
    <col min="15856" max="15856" width="16.75" style="1" customWidth="1"/>
    <col min="15857" max="15857" width="0" style="1" hidden="1" customWidth="1"/>
    <col min="15858" max="15858" width="6.125" style="1" customWidth="1"/>
    <col min="15859" max="15859" width="0" style="1" hidden="1" customWidth="1"/>
    <col min="15860" max="15860" width="6.75" style="1" bestFit="1" customWidth="1"/>
    <col min="15861" max="15861" width="7.25" style="1" customWidth="1"/>
    <col min="15862" max="15862" width="7.5" style="1" bestFit="1" customWidth="1"/>
    <col min="15863" max="15863" width="7.875" style="1" customWidth="1"/>
    <col min="15864" max="15864" width="7.375" style="1" customWidth="1"/>
    <col min="15865" max="15865" width="6.125" style="1" customWidth="1"/>
    <col min="15866" max="15866" width="6.625" style="1" customWidth="1"/>
    <col min="15867" max="15867" width="5.5" style="1" customWidth="1"/>
    <col min="15868" max="15869" width="7.375" style="1" customWidth="1"/>
    <col min="15870" max="15870" width="5.5" style="1" customWidth="1"/>
    <col min="15871" max="15871" width="6.125" style="1" customWidth="1"/>
    <col min="15872" max="15872" width="7.375" style="1" customWidth="1"/>
    <col min="15873" max="15873" width="5.5" style="1" customWidth="1"/>
    <col min="15874" max="15875" width="7" style="1" customWidth="1"/>
    <col min="15876" max="15876" width="6.625" style="1" customWidth="1"/>
    <col min="15877" max="15878" width="7.5" style="1" customWidth="1"/>
    <col min="15879" max="16111" width="9" style="1"/>
    <col min="16112" max="16112" width="16.75" style="1" customWidth="1"/>
    <col min="16113" max="16113" width="0" style="1" hidden="1" customWidth="1"/>
    <col min="16114" max="16114" width="6.125" style="1" customWidth="1"/>
    <col min="16115" max="16115" width="0" style="1" hidden="1" customWidth="1"/>
    <col min="16116" max="16116" width="6.75" style="1" bestFit="1" customWidth="1"/>
    <col min="16117" max="16117" width="7.25" style="1" customWidth="1"/>
    <col min="16118" max="16118" width="7.5" style="1" bestFit="1" customWidth="1"/>
    <col min="16119" max="16119" width="7.875" style="1" customWidth="1"/>
    <col min="16120" max="16120" width="7.375" style="1" customWidth="1"/>
    <col min="16121" max="16121" width="6.125" style="1" customWidth="1"/>
    <col min="16122" max="16122" width="6.625" style="1" customWidth="1"/>
    <col min="16123" max="16123" width="5.5" style="1" customWidth="1"/>
    <col min="16124" max="16125" width="7.375" style="1" customWidth="1"/>
    <col min="16126" max="16126" width="5.5" style="1" customWidth="1"/>
    <col min="16127" max="16127" width="6.125" style="1" customWidth="1"/>
    <col min="16128" max="16128" width="7.375" style="1" customWidth="1"/>
    <col min="16129" max="16129" width="5.5" style="1" customWidth="1"/>
    <col min="16130" max="16131" width="7" style="1" customWidth="1"/>
    <col min="16132" max="16132" width="6.625" style="1" customWidth="1"/>
    <col min="16133" max="16134" width="7.5" style="1" customWidth="1"/>
    <col min="16135" max="16384" width="9" style="1"/>
  </cols>
  <sheetData>
    <row r="1" spans="1:10" ht="18.75" customHeight="1">
      <c r="A1" s="25" t="s">
        <v>98</v>
      </c>
    </row>
    <row r="2" spans="1:10" ht="26.25" customHeight="1">
      <c r="A2" s="203" t="s">
        <v>101</v>
      </c>
      <c r="B2" s="203"/>
      <c r="C2" s="203"/>
      <c r="D2" s="203"/>
      <c r="E2" s="203"/>
      <c r="F2" s="203"/>
      <c r="G2" s="203"/>
      <c r="H2" s="203"/>
    </row>
    <row r="3" spans="1:10" ht="9" customHeight="1" thickBot="1">
      <c r="A3" s="2"/>
      <c r="B3" s="2"/>
      <c r="C3" s="2"/>
      <c r="D3" s="2"/>
    </row>
    <row r="4" spans="1:10" ht="29.25" customHeight="1">
      <c r="A4" s="209" t="s">
        <v>41</v>
      </c>
      <c r="B4" s="210"/>
      <c r="C4" s="210"/>
      <c r="D4" s="210" t="s">
        <v>42</v>
      </c>
      <c r="E4" s="44" t="s">
        <v>43</v>
      </c>
      <c r="F4" s="215" t="s">
        <v>44</v>
      </c>
      <c r="G4" s="215"/>
      <c r="H4" s="200" t="s">
        <v>99</v>
      </c>
      <c r="I4" s="1" t="s">
        <v>19</v>
      </c>
      <c r="J4" s="1" t="s">
        <v>18</v>
      </c>
    </row>
    <row r="5" spans="1:10" ht="20.25" customHeight="1">
      <c r="A5" s="211"/>
      <c r="B5" s="212"/>
      <c r="C5" s="212"/>
      <c r="D5" s="212"/>
      <c r="E5" s="216" t="s">
        <v>45</v>
      </c>
      <c r="F5" s="219" t="s">
        <v>46</v>
      </c>
      <c r="G5" s="197" t="s">
        <v>100</v>
      </c>
      <c r="H5" s="201"/>
      <c r="I5" s="1" t="s">
        <v>47</v>
      </c>
      <c r="J5" s="1" t="s">
        <v>47</v>
      </c>
    </row>
    <row r="6" spans="1:10" ht="27" customHeight="1">
      <c r="A6" s="211"/>
      <c r="B6" s="212"/>
      <c r="C6" s="212"/>
      <c r="D6" s="212"/>
      <c r="E6" s="217"/>
      <c r="F6" s="212"/>
      <c r="G6" s="198"/>
      <c r="H6" s="201"/>
      <c r="I6" s="1" t="s">
        <v>48</v>
      </c>
      <c r="J6" s="1" t="s">
        <v>48</v>
      </c>
    </row>
    <row r="7" spans="1:10" ht="40.5" customHeight="1" thickBot="1">
      <c r="A7" s="213"/>
      <c r="B7" s="214"/>
      <c r="C7" s="214"/>
      <c r="D7" s="214"/>
      <c r="E7" s="218"/>
      <c r="F7" s="214"/>
      <c r="G7" s="199"/>
      <c r="H7" s="202"/>
      <c r="I7" s="3">
        <v>0.5</v>
      </c>
      <c r="J7" s="3">
        <v>0.4</v>
      </c>
    </row>
    <row r="8" spans="1:10" s="4" customFormat="1" ht="18" customHeight="1" thickTop="1">
      <c r="A8" s="38" t="s">
        <v>35</v>
      </c>
      <c r="B8" s="39" t="s">
        <v>49</v>
      </c>
      <c r="C8" s="39" t="s">
        <v>28</v>
      </c>
      <c r="D8" s="42">
        <v>60</v>
      </c>
      <c r="E8" s="40">
        <f>ROUND(D8*$J$7,0)</f>
        <v>24</v>
      </c>
      <c r="F8" s="40">
        <f>ROUND(D8*$I$7,0)</f>
        <v>30</v>
      </c>
      <c r="G8" s="45">
        <v>6</v>
      </c>
      <c r="H8" s="41"/>
    </row>
    <row r="9" spans="1:10" s="4" customFormat="1" ht="18" customHeight="1">
      <c r="A9" s="31" t="s">
        <v>50</v>
      </c>
      <c r="B9" s="26" t="s">
        <v>0</v>
      </c>
      <c r="C9" s="26" t="s">
        <v>28</v>
      </c>
      <c r="D9" s="43">
        <v>77</v>
      </c>
      <c r="E9" s="27">
        <f t="shared" ref="E9:E11" si="0">ROUND(D9*$J$7,0)</f>
        <v>31</v>
      </c>
      <c r="F9" s="27">
        <f t="shared" ref="F9:F12" si="1">ROUND(D9*$I$7,0)</f>
        <v>39</v>
      </c>
      <c r="G9" s="46">
        <v>7</v>
      </c>
      <c r="H9" s="32"/>
    </row>
    <row r="10" spans="1:10" s="4" customFormat="1" ht="18" customHeight="1">
      <c r="A10" s="31" t="s">
        <v>1</v>
      </c>
      <c r="B10" s="26" t="s">
        <v>0</v>
      </c>
      <c r="C10" s="26" t="s">
        <v>28</v>
      </c>
      <c r="D10" s="43">
        <v>43</v>
      </c>
      <c r="E10" s="27">
        <f t="shared" si="0"/>
        <v>17</v>
      </c>
      <c r="F10" s="27">
        <f t="shared" si="1"/>
        <v>22</v>
      </c>
      <c r="G10" s="46">
        <v>4</v>
      </c>
      <c r="H10" s="32"/>
    </row>
    <row r="11" spans="1:10" s="4" customFormat="1" ht="18" customHeight="1">
      <c r="A11" s="31" t="s">
        <v>2</v>
      </c>
      <c r="B11" s="26" t="s">
        <v>0</v>
      </c>
      <c r="C11" s="26" t="s">
        <v>28</v>
      </c>
      <c r="D11" s="43">
        <v>26</v>
      </c>
      <c r="E11" s="27">
        <f t="shared" si="0"/>
        <v>10</v>
      </c>
      <c r="F11" s="27">
        <f t="shared" si="1"/>
        <v>13</v>
      </c>
      <c r="G11" s="46">
        <v>3</v>
      </c>
      <c r="H11" s="32"/>
    </row>
    <row r="12" spans="1:10" s="4" customFormat="1" ht="18" customHeight="1">
      <c r="A12" s="31" t="s">
        <v>3</v>
      </c>
      <c r="B12" s="26" t="s">
        <v>0</v>
      </c>
      <c r="C12" s="26" t="s">
        <v>28</v>
      </c>
      <c r="D12" s="43">
        <v>26</v>
      </c>
      <c r="E12" s="27">
        <f>ROUND(D12*$J$7,0)</f>
        <v>10</v>
      </c>
      <c r="F12" s="27">
        <f t="shared" si="1"/>
        <v>13</v>
      </c>
      <c r="G12" s="46">
        <v>3</v>
      </c>
      <c r="H12" s="32"/>
    </row>
    <row r="13" spans="1:10" s="4" customFormat="1" ht="18" customHeight="1">
      <c r="A13" s="33" t="s">
        <v>51</v>
      </c>
      <c r="B13" s="26" t="s">
        <v>0</v>
      </c>
      <c r="C13" s="26" t="s">
        <v>52</v>
      </c>
      <c r="D13" s="43">
        <v>110</v>
      </c>
      <c r="E13" s="27">
        <v>48</v>
      </c>
      <c r="F13" s="27">
        <f>ROUND(D13*$I$7,0)</f>
        <v>55</v>
      </c>
      <c r="G13" s="46">
        <v>7</v>
      </c>
      <c r="H13" s="32"/>
    </row>
    <row r="14" spans="1:10" s="4" customFormat="1" ht="18" customHeight="1">
      <c r="A14" s="31" t="s">
        <v>20</v>
      </c>
      <c r="B14" s="26" t="s">
        <v>0</v>
      </c>
      <c r="C14" s="26" t="s">
        <v>52</v>
      </c>
      <c r="D14" s="43">
        <v>18</v>
      </c>
      <c r="E14" s="27">
        <f t="shared" ref="E14:E17" si="2">ROUND(D14*$J$7,0)</f>
        <v>7</v>
      </c>
      <c r="F14" s="27">
        <f t="shared" ref="F14:F17" si="3">ROUND(D14*$I$7,0)</f>
        <v>9</v>
      </c>
      <c r="G14" s="46">
        <v>2</v>
      </c>
      <c r="H14" s="32"/>
    </row>
    <row r="15" spans="1:10" s="4" customFormat="1" ht="18" customHeight="1">
      <c r="A15" s="31" t="s">
        <v>21</v>
      </c>
      <c r="B15" s="26"/>
      <c r="C15" s="26"/>
      <c r="D15" s="43">
        <v>18</v>
      </c>
      <c r="E15" s="27">
        <f t="shared" si="2"/>
        <v>7</v>
      </c>
      <c r="F15" s="27">
        <f t="shared" si="3"/>
        <v>9</v>
      </c>
      <c r="G15" s="46">
        <v>2</v>
      </c>
      <c r="H15" s="32"/>
    </row>
    <row r="16" spans="1:10" s="4" customFormat="1" ht="18" customHeight="1">
      <c r="A16" s="31" t="s">
        <v>22</v>
      </c>
      <c r="B16" s="26" t="s">
        <v>0</v>
      </c>
      <c r="C16" s="26" t="s">
        <v>52</v>
      </c>
      <c r="D16" s="43">
        <v>40</v>
      </c>
      <c r="E16" s="27">
        <f t="shared" si="2"/>
        <v>16</v>
      </c>
      <c r="F16" s="27">
        <f t="shared" si="3"/>
        <v>20</v>
      </c>
      <c r="G16" s="46">
        <v>4</v>
      </c>
      <c r="H16" s="32"/>
    </row>
    <row r="17" spans="1:8" s="4" customFormat="1" ht="18" customHeight="1">
      <c r="A17" s="31" t="s">
        <v>4</v>
      </c>
      <c r="B17" s="26" t="s">
        <v>0</v>
      </c>
      <c r="C17" s="26" t="s">
        <v>52</v>
      </c>
      <c r="D17" s="43">
        <v>40</v>
      </c>
      <c r="E17" s="27">
        <f t="shared" si="2"/>
        <v>16</v>
      </c>
      <c r="F17" s="27">
        <f t="shared" si="3"/>
        <v>20</v>
      </c>
      <c r="G17" s="46">
        <v>4</v>
      </c>
      <c r="H17" s="32"/>
    </row>
    <row r="18" spans="1:8" s="4" customFormat="1" ht="18" customHeight="1">
      <c r="A18" s="33" t="s">
        <v>23</v>
      </c>
      <c r="B18" s="26" t="s">
        <v>0</v>
      </c>
      <c r="C18" s="26" t="s">
        <v>52</v>
      </c>
      <c r="D18" s="43">
        <v>58</v>
      </c>
      <c r="E18" s="27">
        <f>ROUND(D18*$J$7,0)</f>
        <v>23</v>
      </c>
      <c r="F18" s="27">
        <f>ROUND(D18*$I$7,0)</f>
        <v>29</v>
      </c>
      <c r="G18" s="46">
        <v>6</v>
      </c>
      <c r="H18" s="32"/>
    </row>
    <row r="19" spans="1:8" s="4" customFormat="1" ht="18" customHeight="1">
      <c r="A19" s="33" t="s">
        <v>24</v>
      </c>
      <c r="B19" s="26" t="s">
        <v>0</v>
      </c>
      <c r="C19" s="26" t="s">
        <v>52</v>
      </c>
      <c r="D19" s="43">
        <v>138</v>
      </c>
      <c r="E19" s="27">
        <f>ROUND(D19*$J$7,0)</f>
        <v>55</v>
      </c>
      <c r="F19" s="27">
        <f>ROUND(D19*$I$7,0)</f>
        <v>69</v>
      </c>
      <c r="G19" s="46">
        <v>14</v>
      </c>
      <c r="H19" s="32"/>
    </row>
    <row r="20" spans="1:8" s="4" customFormat="1" ht="18" customHeight="1">
      <c r="A20" s="31" t="s">
        <v>25</v>
      </c>
      <c r="B20" s="26" t="s">
        <v>0</v>
      </c>
      <c r="C20" s="26" t="s">
        <v>26</v>
      </c>
      <c r="D20" s="208">
        <v>59</v>
      </c>
      <c r="E20" s="27"/>
      <c r="F20" s="27">
        <v>18</v>
      </c>
      <c r="G20" s="46">
        <v>0</v>
      </c>
      <c r="H20" s="32"/>
    </row>
    <row r="21" spans="1:8" s="4" customFormat="1" ht="18" customHeight="1">
      <c r="A21" s="31" t="s">
        <v>27</v>
      </c>
      <c r="B21" s="26" t="s">
        <v>0</v>
      </c>
      <c r="C21" s="26" t="s">
        <v>26</v>
      </c>
      <c r="D21" s="208"/>
      <c r="E21" s="28">
        <v>41</v>
      </c>
      <c r="F21" s="28"/>
      <c r="G21" s="46">
        <v>0</v>
      </c>
      <c r="H21" s="32"/>
    </row>
    <row r="22" spans="1:8" s="4" customFormat="1" ht="18" customHeight="1">
      <c r="A22" s="31" t="s">
        <v>11</v>
      </c>
      <c r="B22" s="26" t="s">
        <v>0</v>
      </c>
      <c r="C22" s="26" t="s">
        <v>52</v>
      </c>
      <c r="D22" s="43">
        <v>32</v>
      </c>
      <c r="E22" s="27">
        <f t="shared" ref="E22:E27" si="4">ROUND(D22*$J$7,0)</f>
        <v>13</v>
      </c>
      <c r="F22" s="27">
        <f t="shared" ref="F22:F27" si="5">ROUND(D22*$I$7,0)</f>
        <v>16</v>
      </c>
      <c r="G22" s="46">
        <v>3</v>
      </c>
      <c r="H22" s="32"/>
    </row>
    <row r="23" spans="1:8" s="4" customFormat="1" ht="18" customHeight="1">
      <c r="A23" s="31" t="s">
        <v>5</v>
      </c>
      <c r="B23" s="26" t="s">
        <v>0</v>
      </c>
      <c r="C23" s="26" t="s">
        <v>52</v>
      </c>
      <c r="D23" s="43">
        <v>53</v>
      </c>
      <c r="E23" s="27">
        <f t="shared" si="4"/>
        <v>21</v>
      </c>
      <c r="F23" s="27">
        <f t="shared" si="5"/>
        <v>27</v>
      </c>
      <c r="G23" s="46">
        <v>5</v>
      </c>
      <c r="H23" s="32"/>
    </row>
    <row r="24" spans="1:8" s="4" customFormat="1" ht="18" customHeight="1">
      <c r="A24" s="31" t="s">
        <v>6</v>
      </c>
      <c r="B24" s="26" t="s">
        <v>0</v>
      </c>
      <c r="C24" s="26" t="s">
        <v>28</v>
      </c>
      <c r="D24" s="43">
        <v>24</v>
      </c>
      <c r="E24" s="27">
        <f t="shared" si="4"/>
        <v>10</v>
      </c>
      <c r="F24" s="27">
        <f t="shared" si="5"/>
        <v>12</v>
      </c>
      <c r="G24" s="46">
        <v>2</v>
      </c>
      <c r="H24" s="32"/>
    </row>
    <row r="25" spans="1:8" s="4" customFormat="1" ht="18" customHeight="1">
      <c r="A25" s="31" t="s">
        <v>7</v>
      </c>
      <c r="B25" s="26" t="s">
        <v>0</v>
      </c>
      <c r="C25" s="26" t="s">
        <v>28</v>
      </c>
      <c r="D25" s="43">
        <v>24</v>
      </c>
      <c r="E25" s="27">
        <f t="shared" si="4"/>
        <v>10</v>
      </c>
      <c r="F25" s="27">
        <f t="shared" si="5"/>
        <v>12</v>
      </c>
      <c r="G25" s="46">
        <v>2</v>
      </c>
      <c r="H25" s="32"/>
    </row>
    <row r="26" spans="1:8" s="4" customFormat="1" ht="18" customHeight="1">
      <c r="A26" s="31" t="s">
        <v>8</v>
      </c>
      <c r="B26" s="26" t="s">
        <v>0</v>
      </c>
      <c r="C26" s="26" t="s">
        <v>28</v>
      </c>
      <c r="D26" s="43">
        <v>23</v>
      </c>
      <c r="E26" s="27">
        <f t="shared" si="4"/>
        <v>9</v>
      </c>
      <c r="F26" s="27">
        <f t="shared" si="5"/>
        <v>12</v>
      </c>
      <c r="G26" s="46">
        <v>2</v>
      </c>
      <c r="H26" s="32"/>
    </row>
    <row r="27" spans="1:8" s="4" customFormat="1" ht="18" customHeight="1">
      <c r="A27" s="31" t="s">
        <v>9</v>
      </c>
      <c r="B27" s="26" t="s">
        <v>0</v>
      </c>
      <c r="C27" s="26" t="s">
        <v>28</v>
      </c>
      <c r="D27" s="43">
        <v>24</v>
      </c>
      <c r="E27" s="27">
        <f t="shared" si="4"/>
        <v>10</v>
      </c>
      <c r="F27" s="27">
        <f t="shared" si="5"/>
        <v>12</v>
      </c>
      <c r="G27" s="46">
        <v>2</v>
      </c>
      <c r="H27" s="32"/>
    </row>
    <row r="28" spans="1:8" s="4" customFormat="1" ht="18" customHeight="1">
      <c r="A28" s="31" t="s">
        <v>10</v>
      </c>
      <c r="B28" s="26" t="s">
        <v>0</v>
      </c>
      <c r="C28" s="26" t="s">
        <v>28</v>
      </c>
      <c r="D28" s="43">
        <v>18</v>
      </c>
      <c r="E28" s="28">
        <v>6</v>
      </c>
      <c r="F28" s="28">
        <v>10</v>
      </c>
      <c r="G28" s="46">
        <v>2</v>
      </c>
      <c r="H28" s="32"/>
    </row>
    <row r="29" spans="1:8" s="4" customFormat="1" ht="18" customHeight="1">
      <c r="A29" s="31" t="s">
        <v>12</v>
      </c>
      <c r="B29" s="26" t="s">
        <v>0</v>
      </c>
      <c r="C29" s="26" t="s">
        <v>29</v>
      </c>
      <c r="D29" s="43">
        <v>46</v>
      </c>
      <c r="E29" s="27">
        <f>ROUND(D29*$J$7,0)</f>
        <v>18</v>
      </c>
      <c r="F29" s="27">
        <f>ROUND(D29*$I$7,0)</f>
        <v>23</v>
      </c>
      <c r="G29" s="46">
        <v>5</v>
      </c>
      <c r="H29" s="32"/>
    </row>
    <row r="30" spans="1:8" s="4" customFormat="1" ht="18" customHeight="1">
      <c r="A30" s="31" t="s">
        <v>13</v>
      </c>
      <c r="B30" s="26" t="s">
        <v>0</v>
      </c>
      <c r="C30" s="26" t="s">
        <v>29</v>
      </c>
      <c r="D30" s="43">
        <v>32</v>
      </c>
      <c r="E30" s="27">
        <f>ROUND(D30*$J$7,0)</f>
        <v>13</v>
      </c>
      <c r="F30" s="27">
        <f>ROUND(D30*$I$7,0)</f>
        <v>16</v>
      </c>
      <c r="G30" s="46">
        <v>3</v>
      </c>
      <c r="H30" s="32"/>
    </row>
    <row r="31" spans="1:8" s="4" customFormat="1" ht="18" customHeight="1">
      <c r="A31" s="31" t="s">
        <v>30</v>
      </c>
      <c r="B31" s="26" t="s">
        <v>0</v>
      </c>
      <c r="C31" s="26" t="s">
        <v>29</v>
      </c>
      <c r="D31" s="43">
        <v>50</v>
      </c>
      <c r="E31" s="27">
        <f>ROUND(D31*$J$7,0)</f>
        <v>20</v>
      </c>
      <c r="F31" s="27">
        <f>ROUND(D31*$I$7,0)</f>
        <v>25</v>
      </c>
      <c r="G31" s="46">
        <v>5</v>
      </c>
      <c r="H31" s="32"/>
    </row>
    <row r="32" spans="1:8" s="4" customFormat="1" ht="18" customHeight="1">
      <c r="A32" s="31" t="s">
        <v>14</v>
      </c>
      <c r="B32" s="26" t="s">
        <v>0</v>
      </c>
      <c r="C32" s="26" t="s">
        <v>29</v>
      </c>
      <c r="D32" s="43">
        <v>32</v>
      </c>
      <c r="E32" s="27">
        <f>ROUND(D32*$J$7,0)</f>
        <v>13</v>
      </c>
      <c r="F32" s="27">
        <f>ROUND(D32*$I$7,0)</f>
        <v>16</v>
      </c>
      <c r="G32" s="46">
        <v>3</v>
      </c>
      <c r="H32" s="32"/>
    </row>
    <row r="33" spans="1:8" s="4" customFormat="1" ht="18" customHeight="1">
      <c r="A33" s="31" t="s">
        <v>15</v>
      </c>
      <c r="B33" s="26" t="s">
        <v>0</v>
      </c>
      <c r="C33" s="26" t="s">
        <v>29</v>
      </c>
      <c r="D33" s="43">
        <v>23</v>
      </c>
      <c r="E33" s="27">
        <f>ROUND(D33*$J$7,0)</f>
        <v>9</v>
      </c>
      <c r="F33" s="27">
        <f>ROUND(D33*$I$7,0)</f>
        <v>12</v>
      </c>
      <c r="G33" s="46">
        <v>2</v>
      </c>
      <c r="H33" s="32"/>
    </row>
    <row r="34" spans="1:8" s="4" customFormat="1" ht="18" customHeight="1">
      <c r="A34" s="204" t="s">
        <v>31</v>
      </c>
      <c r="B34" s="205"/>
      <c r="C34" s="205"/>
      <c r="D34" s="29">
        <f>SUM(D8:D33)</f>
        <v>1094</v>
      </c>
      <c r="E34" s="29">
        <f>SUM(E8:E33)</f>
        <v>457</v>
      </c>
      <c r="F34" s="29">
        <f t="shared" ref="F34" si="6">SUM(F8:F33)</f>
        <v>539</v>
      </c>
      <c r="G34" s="30">
        <f>SUM(G8:G33)</f>
        <v>98</v>
      </c>
      <c r="H34" s="34"/>
    </row>
    <row r="35" spans="1:8" s="4" customFormat="1" ht="18" customHeight="1">
      <c r="A35" s="33" t="s">
        <v>51</v>
      </c>
      <c r="B35" s="26" t="s">
        <v>32</v>
      </c>
      <c r="C35" s="26" t="s">
        <v>52</v>
      </c>
      <c r="D35" s="43">
        <v>80</v>
      </c>
      <c r="E35" s="27">
        <v>34</v>
      </c>
      <c r="F35" s="27">
        <f>ROUND(D35*$I$7,0)</f>
        <v>40</v>
      </c>
      <c r="G35" s="46">
        <v>6</v>
      </c>
      <c r="H35" s="32"/>
    </row>
    <row r="36" spans="1:8" s="4" customFormat="1" ht="18" customHeight="1">
      <c r="A36" s="31" t="s">
        <v>22</v>
      </c>
      <c r="B36" s="26" t="s">
        <v>16</v>
      </c>
      <c r="C36" s="26" t="s">
        <v>52</v>
      </c>
      <c r="D36" s="43">
        <v>22</v>
      </c>
      <c r="E36" s="27">
        <f t="shared" ref="E36:E37" si="7">ROUND(D36*$J$7,0)</f>
        <v>9</v>
      </c>
      <c r="F36" s="27">
        <f>ROUND(D36*$I$7,0)</f>
        <v>11</v>
      </c>
      <c r="G36" s="46">
        <v>2</v>
      </c>
      <c r="H36" s="32"/>
    </row>
    <row r="37" spans="1:8" s="4" customFormat="1" ht="18" customHeight="1">
      <c r="A37" s="31" t="s">
        <v>33</v>
      </c>
      <c r="B37" s="26" t="s">
        <v>16</v>
      </c>
      <c r="C37" s="26" t="s">
        <v>52</v>
      </c>
      <c r="D37" s="43">
        <v>32</v>
      </c>
      <c r="E37" s="27">
        <f t="shared" si="7"/>
        <v>13</v>
      </c>
      <c r="F37" s="27">
        <f>ROUND(D37*$I$7,0)</f>
        <v>16</v>
      </c>
      <c r="G37" s="46">
        <v>3</v>
      </c>
      <c r="H37" s="32"/>
    </row>
    <row r="38" spans="1:8" s="4" customFormat="1" ht="18" customHeight="1">
      <c r="A38" s="33" t="s">
        <v>24</v>
      </c>
      <c r="B38" s="26" t="s">
        <v>16</v>
      </c>
      <c r="C38" s="26" t="s">
        <v>52</v>
      </c>
      <c r="D38" s="43">
        <v>25</v>
      </c>
      <c r="E38" s="27">
        <f>ROUND(D38*$J$7,0)</f>
        <v>10</v>
      </c>
      <c r="F38" s="27">
        <f>ROUND(D38*$I$7,0)</f>
        <v>13</v>
      </c>
      <c r="G38" s="46">
        <v>2</v>
      </c>
      <c r="H38" s="32"/>
    </row>
    <row r="39" spans="1:8" s="4" customFormat="1" ht="18" customHeight="1">
      <c r="A39" s="204" t="s">
        <v>34</v>
      </c>
      <c r="B39" s="205"/>
      <c r="C39" s="205"/>
      <c r="D39" s="29">
        <f t="shared" ref="D39:F39" si="8">SUM(D35:D38)</f>
        <v>159</v>
      </c>
      <c r="E39" s="29">
        <f t="shared" si="8"/>
        <v>66</v>
      </c>
      <c r="F39" s="29">
        <f t="shared" si="8"/>
        <v>80</v>
      </c>
      <c r="G39" s="30">
        <v>13</v>
      </c>
      <c r="H39" s="34"/>
    </row>
    <row r="40" spans="1:8" s="4" customFormat="1" ht="18" customHeight="1" thickBot="1">
      <c r="A40" s="206" t="s">
        <v>17</v>
      </c>
      <c r="B40" s="207"/>
      <c r="C40" s="207"/>
      <c r="D40" s="35">
        <f t="shared" ref="D40:F40" si="9">SUM(D39,D34)</f>
        <v>1253</v>
      </c>
      <c r="E40" s="35">
        <f t="shared" si="9"/>
        <v>523</v>
      </c>
      <c r="F40" s="35">
        <f t="shared" si="9"/>
        <v>619</v>
      </c>
      <c r="G40" s="36">
        <v>111</v>
      </c>
      <c r="H40" s="37"/>
    </row>
  </sheetData>
  <mergeCells count="12">
    <mergeCell ref="G5:G7"/>
    <mergeCell ref="H4:H7"/>
    <mergeCell ref="A2:H2"/>
    <mergeCell ref="A39:C39"/>
    <mergeCell ref="A40:C40"/>
    <mergeCell ref="A34:C34"/>
    <mergeCell ref="D20:D21"/>
    <mergeCell ref="A4:C7"/>
    <mergeCell ref="D4:D7"/>
    <mergeCell ref="F4:G4"/>
    <mergeCell ref="E5:E7"/>
    <mergeCell ref="F5:F7"/>
  </mergeCells>
  <phoneticPr fontId="4" type="noConversion"/>
  <printOptions horizontalCentered="1"/>
  <pageMargins left="0.23622047244094491" right="0.15748031496062992" top="0.39370078740157483" bottom="0.23622047244094491" header="0.23622047244094491" footer="0.15748031496062992"/>
  <pageSetup paperSize="9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42"/>
  <sheetViews>
    <sheetView showGridLines="0" zoomScale="75" zoomScaleNormal="75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P31" sqref="P31"/>
    </sheetView>
  </sheetViews>
  <sheetFormatPr defaultRowHeight="16.5"/>
  <cols>
    <col min="1" max="1" width="20.25" style="5" customWidth="1"/>
    <col min="2" max="3" width="0" style="5" hidden="1" customWidth="1"/>
    <col min="4" max="26" width="9" style="5"/>
    <col min="27" max="28" width="0" style="5" hidden="1" customWidth="1"/>
    <col min="29" max="16384" width="9" style="5"/>
  </cols>
  <sheetData>
    <row r="1" spans="1:28" ht="25.5">
      <c r="A1" s="253" t="s">
        <v>102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</row>
    <row r="2" spans="1:28" ht="17.25" thickBot="1">
      <c r="A2" s="11"/>
      <c r="B2" s="11"/>
      <c r="C2" s="11"/>
      <c r="D2" s="11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</row>
    <row r="3" spans="1:28">
      <c r="A3" s="254" t="s">
        <v>53</v>
      </c>
      <c r="B3" s="255"/>
      <c r="C3" s="256"/>
      <c r="D3" s="263" t="s">
        <v>54</v>
      </c>
      <c r="E3" s="9" t="s">
        <v>55</v>
      </c>
      <c r="F3" s="266" t="s">
        <v>56</v>
      </c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66"/>
      <c r="R3" s="266"/>
      <c r="S3" s="266"/>
      <c r="T3" s="266"/>
      <c r="U3" s="266"/>
      <c r="V3" s="266"/>
      <c r="W3" s="266"/>
      <c r="X3" s="267" t="s">
        <v>57</v>
      </c>
      <c r="Y3" s="269" t="s">
        <v>40</v>
      </c>
      <c r="AA3" s="8" t="s">
        <v>38</v>
      </c>
      <c r="AB3" s="8" t="s">
        <v>36</v>
      </c>
    </row>
    <row r="4" spans="1:28">
      <c r="A4" s="257"/>
      <c r="B4" s="258"/>
      <c r="C4" s="259"/>
      <c r="D4" s="264"/>
      <c r="E4" s="271" t="s">
        <v>97</v>
      </c>
      <c r="F4" s="273" t="s">
        <v>97</v>
      </c>
      <c r="G4" s="230" t="s">
        <v>58</v>
      </c>
      <c r="H4" s="230"/>
      <c r="I4" s="230"/>
      <c r="J4" s="230"/>
      <c r="K4" s="230"/>
      <c r="L4" s="230"/>
      <c r="M4" s="230"/>
      <c r="N4" s="230"/>
      <c r="O4" s="230" t="s">
        <v>59</v>
      </c>
      <c r="P4" s="230"/>
      <c r="Q4" s="230"/>
      <c r="R4" s="230"/>
      <c r="S4" s="230"/>
      <c r="T4" s="230"/>
      <c r="U4" s="230"/>
      <c r="V4" s="230"/>
      <c r="W4" s="274" t="s">
        <v>60</v>
      </c>
      <c r="X4" s="268"/>
      <c r="Y4" s="270"/>
      <c r="AA4" s="8" t="s">
        <v>37</v>
      </c>
      <c r="AB4" s="8" t="s">
        <v>37</v>
      </c>
    </row>
    <row r="5" spans="1:28">
      <c r="A5" s="257"/>
      <c r="B5" s="258"/>
      <c r="C5" s="259"/>
      <c r="D5" s="264"/>
      <c r="E5" s="272"/>
      <c r="F5" s="230"/>
      <c r="G5" s="273" t="s">
        <v>61</v>
      </c>
      <c r="H5" s="230"/>
      <c r="I5" s="230" t="s">
        <v>62</v>
      </c>
      <c r="J5" s="230"/>
      <c r="K5" s="230"/>
      <c r="L5" s="230"/>
      <c r="M5" s="230"/>
      <c r="N5" s="230" t="s">
        <v>63</v>
      </c>
      <c r="O5" s="239" t="s">
        <v>64</v>
      </c>
      <c r="P5" s="238" t="s">
        <v>39</v>
      </c>
      <c r="Q5" s="238" t="s">
        <v>65</v>
      </c>
      <c r="R5" s="228" t="s">
        <v>66</v>
      </c>
      <c r="S5" s="228" t="s">
        <v>67</v>
      </c>
      <c r="T5" s="228" t="s">
        <v>68</v>
      </c>
      <c r="U5" s="228" t="s">
        <v>69</v>
      </c>
      <c r="V5" s="230" t="s">
        <v>63</v>
      </c>
      <c r="W5" s="275"/>
      <c r="X5" s="268"/>
      <c r="Y5" s="270"/>
      <c r="AA5" s="8" t="s">
        <v>70</v>
      </c>
      <c r="AB5" s="8" t="s">
        <v>70</v>
      </c>
    </row>
    <row r="6" spans="1:28" ht="27">
      <c r="A6" s="260"/>
      <c r="B6" s="261"/>
      <c r="C6" s="262"/>
      <c r="D6" s="265"/>
      <c r="E6" s="272"/>
      <c r="F6" s="230"/>
      <c r="G6" s="48" t="s">
        <v>71</v>
      </c>
      <c r="H6" s="48" t="s">
        <v>72</v>
      </c>
      <c r="I6" s="49" t="s">
        <v>73</v>
      </c>
      <c r="J6" s="50" t="s">
        <v>74</v>
      </c>
      <c r="K6" s="50" t="s">
        <v>75</v>
      </c>
      <c r="L6" s="50" t="s">
        <v>76</v>
      </c>
      <c r="M6" s="48" t="s">
        <v>63</v>
      </c>
      <c r="N6" s="230"/>
      <c r="O6" s="238"/>
      <c r="P6" s="238"/>
      <c r="Q6" s="238"/>
      <c r="R6" s="229"/>
      <c r="S6" s="229"/>
      <c r="T6" s="229"/>
      <c r="U6" s="229"/>
      <c r="V6" s="230"/>
      <c r="W6" s="276"/>
      <c r="X6" s="268"/>
      <c r="Y6" s="270"/>
      <c r="AA6" s="7">
        <v>0.5</v>
      </c>
      <c r="AB6" s="7">
        <v>0.4</v>
      </c>
    </row>
    <row r="7" spans="1:28" ht="19.5" customHeight="1">
      <c r="A7" s="51" t="s">
        <v>77</v>
      </c>
      <c r="B7" s="52" t="s">
        <v>0</v>
      </c>
      <c r="C7" s="52" t="s">
        <v>78</v>
      </c>
      <c r="D7" s="13">
        <v>60</v>
      </c>
      <c r="E7" s="14">
        <v>24</v>
      </c>
      <c r="F7" s="71">
        <v>31</v>
      </c>
      <c r="G7" s="16"/>
      <c r="H7" s="16"/>
      <c r="I7" s="16">
        <v>2</v>
      </c>
      <c r="J7" s="16">
        <v>1</v>
      </c>
      <c r="K7" s="16"/>
      <c r="L7" s="16">
        <v>3</v>
      </c>
      <c r="M7" s="16">
        <f>SUM(I7:L7)</f>
        <v>6</v>
      </c>
      <c r="N7" s="17">
        <f>SUM(G7,M7)</f>
        <v>6</v>
      </c>
      <c r="O7" s="53">
        <v>1</v>
      </c>
      <c r="P7" s="53">
        <v>2</v>
      </c>
      <c r="Q7" s="53"/>
      <c r="R7" s="53"/>
      <c r="S7" s="231">
        <v>25</v>
      </c>
      <c r="T7" s="234" t="s">
        <v>79</v>
      </c>
      <c r="U7" s="235"/>
      <c r="V7" s="17">
        <f>SUM(O7:R7)</f>
        <v>3</v>
      </c>
      <c r="W7" s="54">
        <f>SUM(V7,N7,F7)</f>
        <v>40</v>
      </c>
      <c r="X7" s="16">
        <v>60</v>
      </c>
      <c r="Y7" s="55">
        <v>63</v>
      </c>
    </row>
    <row r="8" spans="1:28" ht="19.5" customHeight="1">
      <c r="A8" s="51" t="s">
        <v>80</v>
      </c>
      <c r="B8" s="52" t="s">
        <v>0</v>
      </c>
      <c r="C8" s="52" t="s">
        <v>78</v>
      </c>
      <c r="D8" s="13">
        <v>77</v>
      </c>
      <c r="E8" s="14">
        <v>31</v>
      </c>
      <c r="F8" s="71">
        <v>40</v>
      </c>
      <c r="G8" s="16"/>
      <c r="H8" s="16"/>
      <c r="I8" s="16">
        <v>3</v>
      </c>
      <c r="J8" s="16"/>
      <c r="K8" s="16"/>
      <c r="L8" s="16">
        <v>4</v>
      </c>
      <c r="M8" s="16">
        <f t="shared" ref="M8:M32" si="0">SUM(I8:L8)</f>
        <v>7</v>
      </c>
      <c r="N8" s="17">
        <f t="shared" ref="N8:N32" si="1">SUM(G8,M8)</f>
        <v>7</v>
      </c>
      <c r="O8" s="53">
        <v>1</v>
      </c>
      <c r="P8" s="53">
        <v>2</v>
      </c>
      <c r="Q8" s="53"/>
      <c r="R8" s="53"/>
      <c r="S8" s="232"/>
      <c r="T8" s="232"/>
      <c r="U8" s="236"/>
      <c r="V8" s="17">
        <f t="shared" ref="V8:V32" si="2">SUM(O8:R8)</f>
        <v>3</v>
      </c>
      <c r="W8" s="54">
        <f t="shared" ref="W8:W32" si="3">SUM(V8,N8,F8)</f>
        <v>50</v>
      </c>
      <c r="X8" s="16">
        <v>77</v>
      </c>
      <c r="Y8" s="55">
        <v>80</v>
      </c>
    </row>
    <row r="9" spans="1:28" ht="19.5" customHeight="1">
      <c r="A9" s="51" t="s">
        <v>1</v>
      </c>
      <c r="B9" s="52" t="s">
        <v>0</v>
      </c>
      <c r="C9" s="52" t="s">
        <v>78</v>
      </c>
      <c r="D9" s="13">
        <v>43</v>
      </c>
      <c r="E9" s="14">
        <v>17</v>
      </c>
      <c r="F9" s="14">
        <v>22</v>
      </c>
      <c r="G9" s="16"/>
      <c r="H9" s="16"/>
      <c r="I9" s="16">
        <v>2</v>
      </c>
      <c r="J9" s="16">
        <v>2</v>
      </c>
      <c r="K9" s="16"/>
      <c r="L9" s="16"/>
      <c r="M9" s="16">
        <f t="shared" si="0"/>
        <v>4</v>
      </c>
      <c r="N9" s="17">
        <f t="shared" si="1"/>
        <v>4</v>
      </c>
      <c r="O9" s="53">
        <v>1</v>
      </c>
      <c r="P9" s="53">
        <v>2</v>
      </c>
      <c r="Q9" s="53"/>
      <c r="R9" s="53"/>
      <c r="S9" s="232"/>
      <c r="T9" s="232"/>
      <c r="U9" s="236"/>
      <c r="V9" s="17">
        <f t="shared" si="2"/>
        <v>3</v>
      </c>
      <c r="W9" s="54">
        <f t="shared" si="3"/>
        <v>29</v>
      </c>
      <c r="X9" s="16">
        <v>43</v>
      </c>
      <c r="Y9" s="55">
        <v>46</v>
      </c>
    </row>
    <row r="10" spans="1:28" ht="19.5" customHeight="1">
      <c r="A10" s="51" t="s">
        <v>2</v>
      </c>
      <c r="B10" s="52" t="s">
        <v>0</v>
      </c>
      <c r="C10" s="52" t="s">
        <v>78</v>
      </c>
      <c r="D10" s="13">
        <v>26</v>
      </c>
      <c r="E10" s="14">
        <v>10</v>
      </c>
      <c r="F10" s="14">
        <v>13</v>
      </c>
      <c r="G10" s="16"/>
      <c r="H10" s="16"/>
      <c r="I10" s="16">
        <v>3</v>
      </c>
      <c r="J10" s="16"/>
      <c r="K10" s="16"/>
      <c r="L10" s="16"/>
      <c r="M10" s="16">
        <f t="shared" si="0"/>
        <v>3</v>
      </c>
      <c r="N10" s="17">
        <f t="shared" si="1"/>
        <v>3</v>
      </c>
      <c r="O10" s="53">
        <v>1</v>
      </c>
      <c r="P10" s="53">
        <v>2</v>
      </c>
      <c r="Q10" s="53"/>
      <c r="R10" s="53"/>
      <c r="S10" s="232"/>
      <c r="T10" s="232"/>
      <c r="U10" s="236"/>
      <c r="V10" s="17">
        <f t="shared" si="2"/>
        <v>3</v>
      </c>
      <c r="W10" s="54">
        <f t="shared" si="3"/>
        <v>19</v>
      </c>
      <c r="X10" s="16">
        <v>26</v>
      </c>
      <c r="Y10" s="55">
        <v>29</v>
      </c>
    </row>
    <row r="11" spans="1:28" ht="19.5" customHeight="1">
      <c r="A11" s="51" t="s">
        <v>3</v>
      </c>
      <c r="B11" s="52" t="s">
        <v>0</v>
      </c>
      <c r="C11" s="52" t="s">
        <v>78</v>
      </c>
      <c r="D11" s="13">
        <v>26</v>
      </c>
      <c r="E11" s="14">
        <v>10</v>
      </c>
      <c r="F11" s="14">
        <v>13</v>
      </c>
      <c r="G11" s="16"/>
      <c r="H11" s="16"/>
      <c r="I11" s="16">
        <v>1</v>
      </c>
      <c r="J11" s="16">
        <v>1</v>
      </c>
      <c r="K11" s="16"/>
      <c r="L11" s="16">
        <v>1</v>
      </c>
      <c r="M11" s="16">
        <f t="shared" si="0"/>
        <v>3</v>
      </c>
      <c r="N11" s="17">
        <f t="shared" si="1"/>
        <v>3</v>
      </c>
      <c r="O11" s="53">
        <v>1</v>
      </c>
      <c r="P11" s="53">
        <v>2</v>
      </c>
      <c r="Q11" s="53"/>
      <c r="R11" s="53"/>
      <c r="S11" s="232"/>
      <c r="T11" s="232"/>
      <c r="U11" s="236"/>
      <c r="V11" s="17">
        <f t="shared" si="2"/>
        <v>3</v>
      </c>
      <c r="W11" s="54">
        <f t="shared" si="3"/>
        <v>19</v>
      </c>
      <c r="X11" s="16">
        <v>26</v>
      </c>
      <c r="Y11" s="55">
        <v>29</v>
      </c>
    </row>
    <row r="12" spans="1:28" ht="19.5" customHeight="1">
      <c r="A12" s="56" t="s">
        <v>81</v>
      </c>
      <c r="B12" s="52" t="s">
        <v>0</v>
      </c>
      <c r="C12" s="52" t="s">
        <v>82</v>
      </c>
      <c r="D12" s="13">
        <v>110</v>
      </c>
      <c r="E12" s="14">
        <v>48</v>
      </c>
      <c r="F12" s="71">
        <v>56</v>
      </c>
      <c r="G12" s="57"/>
      <c r="H12" s="57"/>
      <c r="I12" s="15">
        <v>2</v>
      </c>
      <c r="J12" s="15">
        <v>2</v>
      </c>
      <c r="K12" s="15"/>
      <c r="L12" s="15">
        <v>3</v>
      </c>
      <c r="M12" s="16">
        <f t="shared" si="0"/>
        <v>7</v>
      </c>
      <c r="N12" s="17">
        <f t="shared" si="1"/>
        <v>7</v>
      </c>
      <c r="O12" s="58">
        <v>4</v>
      </c>
      <c r="P12" s="58">
        <v>2</v>
      </c>
      <c r="Q12" s="58"/>
      <c r="R12" s="59"/>
      <c r="S12" s="232"/>
      <c r="T12" s="232"/>
      <c r="U12" s="236"/>
      <c r="V12" s="17">
        <f t="shared" si="2"/>
        <v>6</v>
      </c>
      <c r="W12" s="54">
        <f t="shared" si="3"/>
        <v>69</v>
      </c>
      <c r="X12" s="16">
        <v>110</v>
      </c>
      <c r="Y12" s="6">
        <v>116</v>
      </c>
    </row>
    <row r="13" spans="1:28" ht="19.5" customHeight="1">
      <c r="A13" s="51" t="s">
        <v>83</v>
      </c>
      <c r="B13" s="52" t="s">
        <v>0</v>
      </c>
      <c r="C13" s="52" t="s">
        <v>82</v>
      </c>
      <c r="D13" s="13">
        <v>18</v>
      </c>
      <c r="E13" s="14">
        <v>7</v>
      </c>
      <c r="F13" s="14">
        <v>9</v>
      </c>
      <c r="G13" s="16"/>
      <c r="H13" s="16"/>
      <c r="I13" s="16">
        <v>1</v>
      </c>
      <c r="J13" s="16"/>
      <c r="K13" s="16">
        <v>1</v>
      </c>
      <c r="L13" s="16"/>
      <c r="M13" s="16">
        <f t="shared" si="0"/>
        <v>2</v>
      </c>
      <c r="N13" s="17">
        <f t="shared" si="1"/>
        <v>2</v>
      </c>
      <c r="O13" s="60">
        <v>1</v>
      </c>
      <c r="P13" s="60">
        <v>1</v>
      </c>
      <c r="Q13" s="53"/>
      <c r="R13" s="53"/>
      <c r="S13" s="232"/>
      <c r="T13" s="232"/>
      <c r="U13" s="236"/>
      <c r="V13" s="17">
        <f t="shared" si="2"/>
        <v>2</v>
      </c>
      <c r="W13" s="54">
        <f t="shared" si="3"/>
        <v>13</v>
      </c>
      <c r="X13" s="16">
        <v>18</v>
      </c>
      <c r="Y13" s="55">
        <v>20</v>
      </c>
    </row>
    <row r="14" spans="1:28" ht="19.5" customHeight="1">
      <c r="A14" s="51" t="s">
        <v>84</v>
      </c>
      <c r="B14" s="52"/>
      <c r="C14" s="52"/>
      <c r="D14" s="13">
        <v>18</v>
      </c>
      <c r="E14" s="14">
        <v>7</v>
      </c>
      <c r="F14" s="14">
        <v>9</v>
      </c>
      <c r="G14" s="16"/>
      <c r="H14" s="16"/>
      <c r="I14" s="16">
        <v>1</v>
      </c>
      <c r="J14" s="16"/>
      <c r="K14" s="16">
        <v>1</v>
      </c>
      <c r="L14" s="16"/>
      <c r="M14" s="16">
        <f t="shared" si="0"/>
        <v>2</v>
      </c>
      <c r="N14" s="17">
        <f t="shared" si="1"/>
        <v>2</v>
      </c>
      <c r="O14" s="60">
        <v>1</v>
      </c>
      <c r="P14" s="60"/>
      <c r="Q14" s="53"/>
      <c r="R14" s="53"/>
      <c r="S14" s="232"/>
      <c r="T14" s="232"/>
      <c r="U14" s="236"/>
      <c r="V14" s="17">
        <f t="shared" si="2"/>
        <v>1</v>
      </c>
      <c r="W14" s="54">
        <f t="shared" si="3"/>
        <v>12</v>
      </c>
      <c r="X14" s="16">
        <v>18</v>
      </c>
      <c r="Y14" s="55">
        <v>19</v>
      </c>
    </row>
    <row r="15" spans="1:28" ht="19.5" customHeight="1">
      <c r="A15" s="51" t="s">
        <v>85</v>
      </c>
      <c r="B15" s="52" t="s">
        <v>0</v>
      </c>
      <c r="C15" s="52" t="s">
        <v>82</v>
      </c>
      <c r="D15" s="13">
        <v>40</v>
      </c>
      <c r="E15" s="14">
        <v>16</v>
      </c>
      <c r="F15" s="14">
        <v>20</v>
      </c>
      <c r="G15" s="16"/>
      <c r="H15" s="16"/>
      <c r="I15" s="16">
        <v>2</v>
      </c>
      <c r="J15" s="16"/>
      <c r="K15" s="16">
        <v>1</v>
      </c>
      <c r="L15" s="16">
        <v>1</v>
      </c>
      <c r="M15" s="16">
        <f t="shared" si="0"/>
        <v>4</v>
      </c>
      <c r="N15" s="17">
        <f t="shared" si="1"/>
        <v>4</v>
      </c>
      <c r="O15" s="53">
        <v>4</v>
      </c>
      <c r="P15" s="53">
        <v>3</v>
      </c>
      <c r="Q15" s="53"/>
      <c r="R15" s="53"/>
      <c r="S15" s="232"/>
      <c r="T15" s="232"/>
      <c r="U15" s="236"/>
      <c r="V15" s="17">
        <f t="shared" si="2"/>
        <v>7</v>
      </c>
      <c r="W15" s="54">
        <f t="shared" si="3"/>
        <v>31</v>
      </c>
      <c r="X15" s="16">
        <v>40</v>
      </c>
      <c r="Y15" s="55">
        <v>47</v>
      </c>
    </row>
    <row r="16" spans="1:28" ht="19.5" customHeight="1">
      <c r="A16" s="51" t="s">
        <v>4</v>
      </c>
      <c r="B16" s="52" t="s">
        <v>0</v>
      </c>
      <c r="C16" s="52" t="s">
        <v>82</v>
      </c>
      <c r="D16" s="13">
        <v>40</v>
      </c>
      <c r="E16" s="14">
        <v>16</v>
      </c>
      <c r="F16" s="14">
        <v>20</v>
      </c>
      <c r="G16" s="16"/>
      <c r="H16" s="16"/>
      <c r="I16" s="15">
        <v>1</v>
      </c>
      <c r="J16" s="15">
        <v>1</v>
      </c>
      <c r="K16" s="15">
        <v>1</v>
      </c>
      <c r="L16" s="15">
        <v>1</v>
      </c>
      <c r="M16" s="16">
        <f t="shared" si="0"/>
        <v>4</v>
      </c>
      <c r="N16" s="17">
        <f t="shared" si="1"/>
        <v>4</v>
      </c>
      <c r="O16" s="53">
        <v>4</v>
      </c>
      <c r="P16" s="53">
        <v>2</v>
      </c>
      <c r="Q16" s="53"/>
      <c r="R16" s="53"/>
      <c r="S16" s="232"/>
      <c r="T16" s="232"/>
      <c r="U16" s="236"/>
      <c r="V16" s="17">
        <f t="shared" si="2"/>
        <v>6</v>
      </c>
      <c r="W16" s="54">
        <f t="shared" si="3"/>
        <v>30</v>
      </c>
      <c r="X16" s="16">
        <v>40</v>
      </c>
      <c r="Y16" s="55">
        <v>46</v>
      </c>
    </row>
    <row r="17" spans="1:25" ht="19.5" customHeight="1">
      <c r="A17" s="56" t="s">
        <v>86</v>
      </c>
      <c r="B17" s="52" t="s">
        <v>0</v>
      </c>
      <c r="C17" s="52" t="s">
        <v>82</v>
      </c>
      <c r="D17" s="13">
        <v>58</v>
      </c>
      <c r="E17" s="14">
        <v>23</v>
      </c>
      <c r="F17" s="14">
        <v>29</v>
      </c>
      <c r="G17" s="15"/>
      <c r="H17" s="57"/>
      <c r="I17" s="15">
        <v>2</v>
      </c>
      <c r="J17" s="15"/>
      <c r="K17" s="15">
        <v>2</v>
      </c>
      <c r="L17" s="15">
        <v>2</v>
      </c>
      <c r="M17" s="16">
        <f t="shared" si="0"/>
        <v>6</v>
      </c>
      <c r="N17" s="17">
        <f t="shared" si="1"/>
        <v>6</v>
      </c>
      <c r="O17" s="58">
        <v>2</v>
      </c>
      <c r="P17" s="58">
        <v>1</v>
      </c>
      <c r="Q17" s="58"/>
      <c r="R17" s="58"/>
      <c r="S17" s="232"/>
      <c r="T17" s="232"/>
      <c r="U17" s="236"/>
      <c r="V17" s="17">
        <f t="shared" si="2"/>
        <v>3</v>
      </c>
      <c r="W17" s="54">
        <f t="shared" si="3"/>
        <v>38</v>
      </c>
      <c r="X17" s="16">
        <v>58</v>
      </c>
      <c r="Y17" s="6">
        <v>61</v>
      </c>
    </row>
    <row r="18" spans="1:25" ht="19.5" customHeight="1">
      <c r="A18" s="56" t="s">
        <v>87</v>
      </c>
      <c r="B18" s="52" t="s">
        <v>0</v>
      </c>
      <c r="C18" s="52" t="s">
        <v>82</v>
      </c>
      <c r="D18" s="13">
        <v>138</v>
      </c>
      <c r="E18" s="14">
        <v>55</v>
      </c>
      <c r="F18" s="71">
        <v>70</v>
      </c>
      <c r="G18" s="57"/>
      <c r="H18" s="57"/>
      <c r="I18" s="15">
        <v>6</v>
      </c>
      <c r="J18" s="15">
        <v>5</v>
      </c>
      <c r="K18" s="15"/>
      <c r="L18" s="15">
        <v>3</v>
      </c>
      <c r="M18" s="16">
        <f t="shared" si="0"/>
        <v>14</v>
      </c>
      <c r="N18" s="17">
        <f t="shared" si="1"/>
        <v>14</v>
      </c>
      <c r="O18" s="58">
        <v>4</v>
      </c>
      <c r="P18" s="58">
        <v>2</v>
      </c>
      <c r="Q18" s="58"/>
      <c r="R18" s="58"/>
      <c r="S18" s="232"/>
      <c r="T18" s="232"/>
      <c r="U18" s="236"/>
      <c r="V18" s="17">
        <f t="shared" si="2"/>
        <v>6</v>
      </c>
      <c r="W18" s="54">
        <f t="shared" si="3"/>
        <v>90</v>
      </c>
      <c r="X18" s="16">
        <v>138</v>
      </c>
      <c r="Y18" s="6">
        <v>144</v>
      </c>
    </row>
    <row r="19" spans="1:25" ht="19.5" customHeight="1">
      <c r="A19" s="51" t="s">
        <v>88</v>
      </c>
      <c r="B19" s="52" t="s">
        <v>0</v>
      </c>
      <c r="C19" s="52" t="s">
        <v>89</v>
      </c>
      <c r="D19" s="242">
        <v>59</v>
      </c>
      <c r="E19" s="14"/>
      <c r="F19" s="14">
        <v>18</v>
      </c>
      <c r="G19" s="16"/>
      <c r="H19" s="16"/>
      <c r="I19" s="16"/>
      <c r="J19" s="16"/>
      <c r="K19" s="16"/>
      <c r="L19" s="16"/>
      <c r="M19" s="16">
        <f t="shared" si="0"/>
        <v>0</v>
      </c>
      <c r="N19" s="17">
        <f t="shared" si="1"/>
        <v>0</v>
      </c>
      <c r="O19" s="53"/>
      <c r="P19" s="53"/>
      <c r="Q19" s="53"/>
      <c r="R19" s="53"/>
      <c r="S19" s="232"/>
      <c r="T19" s="232"/>
      <c r="U19" s="236"/>
      <c r="V19" s="17">
        <f t="shared" si="2"/>
        <v>0</v>
      </c>
      <c r="W19" s="54">
        <f t="shared" si="3"/>
        <v>18</v>
      </c>
      <c r="X19" s="16">
        <v>18</v>
      </c>
      <c r="Y19" s="55">
        <v>18</v>
      </c>
    </row>
    <row r="20" spans="1:25" ht="19.5" customHeight="1">
      <c r="A20" s="51" t="s">
        <v>90</v>
      </c>
      <c r="B20" s="52" t="s">
        <v>0</v>
      </c>
      <c r="C20" s="52" t="s">
        <v>89</v>
      </c>
      <c r="D20" s="243"/>
      <c r="E20" s="61">
        <v>41</v>
      </c>
      <c r="F20" s="61"/>
      <c r="G20" s="16"/>
      <c r="H20" s="16"/>
      <c r="I20" s="16"/>
      <c r="J20" s="16"/>
      <c r="K20" s="16"/>
      <c r="L20" s="16"/>
      <c r="M20" s="16">
        <f t="shared" si="0"/>
        <v>0</v>
      </c>
      <c r="N20" s="17">
        <f t="shared" si="1"/>
        <v>0</v>
      </c>
      <c r="O20" s="53"/>
      <c r="P20" s="53"/>
      <c r="Q20" s="53"/>
      <c r="R20" s="53"/>
      <c r="S20" s="232"/>
      <c r="T20" s="232"/>
      <c r="U20" s="236"/>
      <c r="V20" s="17">
        <f t="shared" si="2"/>
        <v>0</v>
      </c>
      <c r="W20" s="54">
        <f t="shared" si="3"/>
        <v>0</v>
      </c>
      <c r="X20" s="16">
        <v>41</v>
      </c>
      <c r="Y20" s="55">
        <v>41</v>
      </c>
    </row>
    <row r="21" spans="1:25" ht="19.5" customHeight="1">
      <c r="A21" s="51" t="s">
        <v>11</v>
      </c>
      <c r="B21" s="52" t="s">
        <v>0</v>
      </c>
      <c r="C21" s="52" t="s">
        <v>82</v>
      </c>
      <c r="D21" s="13">
        <v>32</v>
      </c>
      <c r="E21" s="14">
        <v>13</v>
      </c>
      <c r="F21" s="14">
        <v>16</v>
      </c>
      <c r="G21" s="16"/>
      <c r="H21" s="16"/>
      <c r="I21" s="16">
        <v>1</v>
      </c>
      <c r="J21" s="16"/>
      <c r="K21" s="16"/>
      <c r="L21" s="16">
        <v>2</v>
      </c>
      <c r="M21" s="16">
        <f t="shared" si="0"/>
        <v>3</v>
      </c>
      <c r="N21" s="17">
        <f t="shared" si="1"/>
        <v>3</v>
      </c>
      <c r="O21" s="53">
        <v>2</v>
      </c>
      <c r="P21" s="53">
        <v>1</v>
      </c>
      <c r="Q21" s="53"/>
      <c r="R21" s="53"/>
      <c r="S21" s="232"/>
      <c r="T21" s="232"/>
      <c r="U21" s="236"/>
      <c r="V21" s="17">
        <f t="shared" si="2"/>
        <v>3</v>
      </c>
      <c r="W21" s="54">
        <f t="shared" si="3"/>
        <v>22</v>
      </c>
      <c r="X21" s="16">
        <v>32</v>
      </c>
      <c r="Y21" s="55">
        <v>35</v>
      </c>
    </row>
    <row r="22" spans="1:25" ht="19.5" customHeight="1">
      <c r="A22" s="51" t="s">
        <v>5</v>
      </c>
      <c r="B22" s="52" t="s">
        <v>0</v>
      </c>
      <c r="C22" s="52" t="s">
        <v>82</v>
      </c>
      <c r="D22" s="13">
        <v>53</v>
      </c>
      <c r="E22" s="14">
        <v>21</v>
      </c>
      <c r="F22" s="14">
        <v>27</v>
      </c>
      <c r="G22" s="16"/>
      <c r="H22" s="16"/>
      <c r="I22" s="16">
        <v>3</v>
      </c>
      <c r="J22" s="16"/>
      <c r="K22" s="16"/>
      <c r="L22" s="16">
        <v>2</v>
      </c>
      <c r="M22" s="16">
        <f t="shared" si="0"/>
        <v>5</v>
      </c>
      <c r="N22" s="17">
        <f t="shared" si="1"/>
        <v>5</v>
      </c>
      <c r="O22" s="53">
        <v>2</v>
      </c>
      <c r="P22" s="53">
        <v>1</v>
      </c>
      <c r="Q22" s="53"/>
      <c r="R22" s="53"/>
      <c r="S22" s="232"/>
      <c r="T22" s="232"/>
      <c r="U22" s="236"/>
      <c r="V22" s="17">
        <f t="shared" si="2"/>
        <v>3</v>
      </c>
      <c r="W22" s="54">
        <f t="shared" si="3"/>
        <v>35</v>
      </c>
      <c r="X22" s="16">
        <v>53</v>
      </c>
      <c r="Y22" s="55">
        <v>56</v>
      </c>
    </row>
    <row r="23" spans="1:25" ht="19.5" customHeight="1">
      <c r="A23" s="51" t="s">
        <v>6</v>
      </c>
      <c r="B23" s="52" t="s">
        <v>0</v>
      </c>
      <c r="C23" s="52" t="s">
        <v>78</v>
      </c>
      <c r="D23" s="13">
        <v>24</v>
      </c>
      <c r="E23" s="14">
        <v>10</v>
      </c>
      <c r="F23" s="14">
        <v>12</v>
      </c>
      <c r="G23" s="16"/>
      <c r="H23" s="16"/>
      <c r="I23" s="16">
        <v>2</v>
      </c>
      <c r="J23" s="16"/>
      <c r="K23" s="16"/>
      <c r="L23" s="16"/>
      <c r="M23" s="16">
        <f t="shared" si="0"/>
        <v>2</v>
      </c>
      <c r="N23" s="17">
        <f t="shared" si="1"/>
        <v>2</v>
      </c>
      <c r="O23" s="53">
        <v>2</v>
      </c>
      <c r="P23" s="53">
        <v>2</v>
      </c>
      <c r="Q23" s="53"/>
      <c r="R23" s="53"/>
      <c r="S23" s="232"/>
      <c r="T23" s="232"/>
      <c r="U23" s="236"/>
      <c r="V23" s="17">
        <f t="shared" si="2"/>
        <v>4</v>
      </c>
      <c r="W23" s="54">
        <f t="shared" si="3"/>
        <v>18</v>
      </c>
      <c r="X23" s="16">
        <v>24</v>
      </c>
      <c r="Y23" s="55">
        <v>28</v>
      </c>
    </row>
    <row r="24" spans="1:25" ht="19.5" customHeight="1">
      <c r="A24" s="51" t="s">
        <v>7</v>
      </c>
      <c r="B24" s="52" t="s">
        <v>0</v>
      </c>
      <c r="C24" s="52" t="s">
        <v>78</v>
      </c>
      <c r="D24" s="13">
        <v>24</v>
      </c>
      <c r="E24" s="14">
        <v>10</v>
      </c>
      <c r="F24" s="14">
        <v>12</v>
      </c>
      <c r="G24" s="16"/>
      <c r="H24" s="62"/>
      <c r="I24" s="16">
        <v>1</v>
      </c>
      <c r="J24" s="16"/>
      <c r="K24" s="16">
        <v>1</v>
      </c>
      <c r="L24" s="16"/>
      <c r="M24" s="16">
        <f t="shared" si="0"/>
        <v>2</v>
      </c>
      <c r="N24" s="17">
        <f t="shared" si="1"/>
        <v>2</v>
      </c>
      <c r="O24" s="53">
        <v>2</v>
      </c>
      <c r="P24" s="53">
        <v>2</v>
      </c>
      <c r="Q24" s="53"/>
      <c r="R24" s="53"/>
      <c r="S24" s="232"/>
      <c r="T24" s="232"/>
      <c r="U24" s="236"/>
      <c r="V24" s="17">
        <f t="shared" si="2"/>
        <v>4</v>
      </c>
      <c r="W24" s="54">
        <f t="shared" si="3"/>
        <v>18</v>
      </c>
      <c r="X24" s="16">
        <v>24</v>
      </c>
      <c r="Y24" s="55">
        <v>28</v>
      </c>
    </row>
    <row r="25" spans="1:25" ht="19.5" customHeight="1">
      <c r="A25" s="51" t="s">
        <v>8</v>
      </c>
      <c r="B25" s="52" t="s">
        <v>0</v>
      </c>
      <c r="C25" s="52" t="s">
        <v>78</v>
      </c>
      <c r="D25" s="13">
        <v>23</v>
      </c>
      <c r="E25" s="14">
        <v>9</v>
      </c>
      <c r="F25" s="14">
        <v>12</v>
      </c>
      <c r="G25" s="16"/>
      <c r="H25" s="62"/>
      <c r="I25" s="16">
        <v>2</v>
      </c>
      <c r="J25" s="16"/>
      <c r="K25" s="16"/>
      <c r="L25" s="16"/>
      <c r="M25" s="16">
        <f t="shared" si="0"/>
        <v>2</v>
      </c>
      <c r="N25" s="17">
        <f t="shared" si="1"/>
        <v>2</v>
      </c>
      <c r="O25" s="53"/>
      <c r="P25" s="53">
        <v>2</v>
      </c>
      <c r="Q25" s="53">
        <v>2</v>
      </c>
      <c r="R25" s="53">
        <v>2</v>
      </c>
      <c r="S25" s="232"/>
      <c r="T25" s="232"/>
      <c r="U25" s="236"/>
      <c r="V25" s="17">
        <f t="shared" si="2"/>
        <v>6</v>
      </c>
      <c r="W25" s="54">
        <f t="shared" si="3"/>
        <v>20</v>
      </c>
      <c r="X25" s="16">
        <v>23</v>
      </c>
      <c r="Y25" s="55">
        <v>29</v>
      </c>
    </row>
    <row r="26" spans="1:25" ht="19.5" customHeight="1">
      <c r="A26" s="51" t="s">
        <v>9</v>
      </c>
      <c r="B26" s="52" t="s">
        <v>0</v>
      </c>
      <c r="C26" s="52" t="s">
        <v>78</v>
      </c>
      <c r="D26" s="13">
        <v>24</v>
      </c>
      <c r="E26" s="14">
        <v>10</v>
      </c>
      <c r="F26" s="14">
        <v>12</v>
      </c>
      <c r="G26" s="16"/>
      <c r="H26" s="62"/>
      <c r="I26" s="16">
        <v>1</v>
      </c>
      <c r="J26" s="16"/>
      <c r="K26" s="16">
        <v>1</v>
      </c>
      <c r="L26" s="16"/>
      <c r="M26" s="16">
        <f t="shared" si="0"/>
        <v>2</v>
      </c>
      <c r="N26" s="17">
        <f t="shared" si="1"/>
        <v>2</v>
      </c>
      <c r="O26" s="53"/>
      <c r="P26" s="53">
        <v>2</v>
      </c>
      <c r="Q26" s="53">
        <v>2</v>
      </c>
      <c r="R26" s="53">
        <v>2</v>
      </c>
      <c r="S26" s="232"/>
      <c r="T26" s="232"/>
      <c r="U26" s="236"/>
      <c r="V26" s="17">
        <f t="shared" si="2"/>
        <v>6</v>
      </c>
      <c r="W26" s="54">
        <f t="shared" si="3"/>
        <v>20</v>
      </c>
      <c r="X26" s="16">
        <v>24</v>
      </c>
      <c r="Y26" s="55">
        <v>30</v>
      </c>
    </row>
    <row r="27" spans="1:25" ht="19.5" customHeight="1">
      <c r="A27" s="51" t="s">
        <v>10</v>
      </c>
      <c r="B27" s="52" t="s">
        <v>0</v>
      </c>
      <c r="C27" s="52" t="s">
        <v>78</v>
      </c>
      <c r="D27" s="13">
        <v>18</v>
      </c>
      <c r="E27" s="61">
        <v>6</v>
      </c>
      <c r="F27" s="61">
        <v>10</v>
      </c>
      <c r="G27" s="16">
        <v>2</v>
      </c>
      <c r="H27" s="62" t="s">
        <v>91</v>
      </c>
      <c r="I27" s="16"/>
      <c r="J27" s="16"/>
      <c r="K27" s="63"/>
      <c r="L27" s="16"/>
      <c r="M27" s="16">
        <f t="shared" si="0"/>
        <v>0</v>
      </c>
      <c r="N27" s="17">
        <f t="shared" si="1"/>
        <v>2</v>
      </c>
      <c r="O27" s="53"/>
      <c r="P27" s="53">
        <v>1</v>
      </c>
      <c r="Q27" s="53">
        <v>2</v>
      </c>
      <c r="R27" s="53"/>
      <c r="S27" s="232"/>
      <c r="T27" s="232"/>
      <c r="U27" s="236"/>
      <c r="V27" s="17">
        <f t="shared" si="2"/>
        <v>3</v>
      </c>
      <c r="W27" s="54">
        <f t="shared" si="3"/>
        <v>15</v>
      </c>
      <c r="X27" s="16">
        <v>18</v>
      </c>
      <c r="Y27" s="55">
        <v>21</v>
      </c>
    </row>
    <row r="28" spans="1:25" ht="19.5" customHeight="1">
      <c r="A28" s="51" t="s">
        <v>12</v>
      </c>
      <c r="B28" s="52" t="s">
        <v>0</v>
      </c>
      <c r="C28" s="52" t="s">
        <v>92</v>
      </c>
      <c r="D28" s="13">
        <v>46</v>
      </c>
      <c r="E28" s="14">
        <v>18</v>
      </c>
      <c r="F28" s="71">
        <v>24</v>
      </c>
      <c r="G28" s="16"/>
      <c r="H28" s="62"/>
      <c r="I28" s="16">
        <v>2</v>
      </c>
      <c r="J28" s="16">
        <v>2</v>
      </c>
      <c r="K28" s="16"/>
      <c r="L28" s="16">
        <v>1</v>
      </c>
      <c r="M28" s="16">
        <f t="shared" si="0"/>
        <v>5</v>
      </c>
      <c r="N28" s="17">
        <f t="shared" si="1"/>
        <v>5</v>
      </c>
      <c r="O28" s="53"/>
      <c r="P28" s="53">
        <v>1</v>
      </c>
      <c r="Q28" s="53">
        <v>2</v>
      </c>
      <c r="R28" s="53">
        <v>1</v>
      </c>
      <c r="S28" s="232"/>
      <c r="T28" s="232"/>
      <c r="U28" s="236"/>
      <c r="V28" s="17">
        <f t="shared" si="2"/>
        <v>4</v>
      </c>
      <c r="W28" s="54">
        <f t="shared" si="3"/>
        <v>33</v>
      </c>
      <c r="X28" s="16">
        <v>46</v>
      </c>
      <c r="Y28" s="55">
        <v>50</v>
      </c>
    </row>
    <row r="29" spans="1:25" ht="19.5" customHeight="1">
      <c r="A29" s="51" t="s">
        <v>13</v>
      </c>
      <c r="B29" s="52" t="s">
        <v>0</v>
      </c>
      <c r="C29" s="52" t="s">
        <v>92</v>
      </c>
      <c r="D29" s="13">
        <v>32</v>
      </c>
      <c r="E29" s="14">
        <v>13</v>
      </c>
      <c r="F29" s="14">
        <v>16</v>
      </c>
      <c r="G29" s="16"/>
      <c r="H29" s="62"/>
      <c r="I29" s="16">
        <v>1</v>
      </c>
      <c r="J29" s="16">
        <v>1</v>
      </c>
      <c r="K29" s="16"/>
      <c r="L29" s="16">
        <v>1</v>
      </c>
      <c r="M29" s="16">
        <f t="shared" si="0"/>
        <v>3</v>
      </c>
      <c r="N29" s="17">
        <f t="shared" si="1"/>
        <v>3</v>
      </c>
      <c r="O29" s="53"/>
      <c r="P29" s="53">
        <v>1</v>
      </c>
      <c r="Q29" s="53">
        <v>2</v>
      </c>
      <c r="R29" s="53">
        <v>1</v>
      </c>
      <c r="S29" s="232"/>
      <c r="T29" s="232"/>
      <c r="U29" s="236"/>
      <c r="V29" s="17">
        <f t="shared" si="2"/>
        <v>4</v>
      </c>
      <c r="W29" s="54">
        <f t="shared" si="3"/>
        <v>23</v>
      </c>
      <c r="X29" s="16">
        <v>32</v>
      </c>
      <c r="Y29" s="55">
        <v>36</v>
      </c>
    </row>
    <row r="30" spans="1:25" ht="19.5" customHeight="1">
      <c r="A30" s="51" t="s">
        <v>93</v>
      </c>
      <c r="B30" s="52" t="s">
        <v>0</v>
      </c>
      <c r="C30" s="52" t="s">
        <v>92</v>
      </c>
      <c r="D30" s="13">
        <v>50</v>
      </c>
      <c r="E30" s="14">
        <v>20</v>
      </c>
      <c r="F30" s="14">
        <v>25</v>
      </c>
      <c r="G30" s="16"/>
      <c r="H30" s="62"/>
      <c r="I30" s="16">
        <v>3</v>
      </c>
      <c r="J30" s="16"/>
      <c r="K30" s="16"/>
      <c r="L30" s="16">
        <v>2</v>
      </c>
      <c r="M30" s="16">
        <f t="shared" si="0"/>
        <v>5</v>
      </c>
      <c r="N30" s="17">
        <f t="shared" si="1"/>
        <v>5</v>
      </c>
      <c r="O30" s="53"/>
      <c r="P30" s="53">
        <v>1</v>
      </c>
      <c r="Q30" s="53">
        <v>2</v>
      </c>
      <c r="R30" s="53">
        <v>2</v>
      </c>
      <c r="S30" s="232"/>
      <c r="T30" s="232"/>
      <c r="U30" s="236"/>
      <c r="V30" s="17">
        <f t="shared" si="2"/>
        <v>5</v>
      </c>
      <c r="W30" s="54">
        <f t="shared" si="3"/>
        <v>35</v>
      </c>
      <c r="X30" s="16">
        <v>50</v>
      </c>
      <c r="Y30" s="55">
        <v>55</v>
      </c>
    </row>
    <row r="31" spans="1:25" ht="19.5" customHeight="1">
      <c r="A31" s="51" t="s">
        <v>14</v>
      </c>
      <c r="B31" s="52" t="s">
        <v>0</v>
      </c>
      <c r="C31" s="52" t="s">
        <v>92</v>
      </c>
      <c r="D31" s="13">
        <v>32</v>
      </c>
      <c r="E31" s="14">
        <v>13</v>
      </c>
      <c r="F31" s="14">
        <v>16</v>
      </c>
      <c r="G31" s="16"/>
      <c r="H31" s="62"/>
      <c r="I31" s="16"/>
      <c r="J31" s="16">
        <v>2</v>
      </c>
      <c r="K31" s="16"/>
      <c r="L31" s="16">
        <v>1</v>
      </c>
      <c r="M31" s="16">
        <f t="shared" si="0"/>
        <v>3</v>
      </c>
      <c r="N31" s="17">
        <f t="shared" si="1"/>
        <v>3</v>
      </c>
      <c r="O31" s="53"/>
      <c r="P31" s="53">
        <v>1</v>
      </c>
      <c r="Q31" s="53">
        <v>2</v>
      </c>
      <c r="R31" s="53">
        <v>1</v>
      </c>
      <c r="S31" s="232"/>
      <c r="T31" s="232"/>
      <c r="U31" s="236"/>
      <c r="V31" s="17">
        <f t="shared" si="2"/>
        <v>4</v>
      </c>
      <c r="W31" s="54">
        <f t="shared" si="3"/>
        <v>23</v>
      </c>
      <c r="X31" s="16">
        <v>32</v>
      </c>
      <c r="Y31" s="55">
        <v>36</v>
      </c>
    </row>
    <row r="32" spans="1:25" ht="19.5" customHeight="1">
      <c r="A32" s="51" t="s">
        <v>15</v>
      </c>
      <c r="B32" s="52" t="s">
        <v>0</v>
      </c>
      <c r="C32" s="52" t="s">
        <v>92</v>
      </c>
      <c r="D32" s="13">
        <v>23</v>
      </c>
      <c r="E32" s="14">
        <v>9</v>
      </c>
      <c r="F32" s="14">
        <v>12</v>
      </c>
      <c r="G32" s="16"/>
      <c r="H32" s="62"/>
      <c r="I32" s="16"/>
      <c r="J32" s="16">
        <v>1</v>
      </c>
      <c r="K32" s="16">
        <v>1</v>
      </c>
      <c r="L32" s="16"/>
      <c r="M32" s="16">
        <f t="shared" si="0"/>
        <v>2</v>
      </c>
      <c r="N32" s="17">
        <f t="shared" si="1"/>
        <v>2</v>
      </c>
      <c r="O32" s="53"/>
      <c r="P32" s="53">
        <v>2</v>
      </c>
      <c r="Q32" s="53">
        <v>2</v>
      </c>
      <c r="R32" s="53">
        <v>2</v>
      </c>
      <c r="S32" s="233"/>
      <c r="T32" s="233"/>
      <c r="U32" s="237"/>
      <c r="V32" s="17">
        <f t="shared" si="2"/>
        <v>6</v>
      </c>
      <c r="W32" s="54">
        <f t="shared" si="3"/>
        <v>20</v>
      </c>
      <c r="X32" s="16">
        <v>23</v>
      </c>
      <c r="Y32" s="55">
        <v>29</v>
      </c>
    </row>
    <row r="33" spans="1:26" ht="19.5" customHeight="1">
      <c r="A33" s="226" t="s">
        <v>94</v>
      </c>
      <c r="B33" s="227"/>
      <c r="C33" s="227"/>
      <c r="D33" s="64">
        <f>SUM(D7:D32)</f>
        <v>1094</v>
      </c>
      <c r="E33" s="65">
        <f t="shared" ref="E33:M33" si="4">SUM(E7:E32)</f>
        <v>457</v>
      </c>
      <c r="F33" s="65">
        <f t="shared" si="4"/>
        <v>544</v>
      </c>
      <c r="G33" s="65">
        <f t="shared" si="4"/>
        <v>2</v>
      </c>
      <c r="H33" s="65">
        <f t="shared" si="4"/>
        <v>0</v>
      </c>
      <c r="I33" s="65">
        <f t="shared" si="4"/>
        <v>42</v>
      </c>
      <c r="J33" s="65">
        <f t="shared" si="4"/>
        <v>18</v>
      </c>
      <c r="K33" s="65">
        <f t="shared" si="4"/>
        <v>9</v>
      </c>
      <c r="L33" s="65">
        <f t="shared" si="4"/>
        <v>27</v>
      </c>
      <c r="M33" s="65">
        <f t="shared" si="4"/>
        <v>96</v>
      </c>
      <c r="N33" s="64">
        <f>SUM(N7:N32)</f>
        <v>98</v>
      </c>
      <c r="O33" s="65">
        <f t="shared" ref="O33:U33" si="5">SUM(O7:O32)</f>
        <v>33</v>
      </c>
      <c r="P33" s="65">
        <f t="shared" si="5"/>
        <v>38</v>
      </c>
      <c r="Q33" s="65">
        <f t="shared" si="5"/>
        <v>16</v>
      </c>
      <c r="R33" s="65">
        <f t="shared" si="5"/>
        <v>11</v>
      </c>
      <c r="S33" s="65">
        <f t="shared" si="5"/>
        <v>25</v>
      </c>
      <c r="T33" s="65">
        <f t="shared" si="5"/>
        <v>0</v>
      </c>
      <c r="U33" s="65">
        <f t="shared" si="5"/>
        <v>0</v>
      </c>
      <c r="V33" s="17">
        <v>128</v>
      </c>
      <c r="W33" s="66">
        <f>SUM(W7:W32)+30</f>
        <v>770</v>
      </c>
      <c r="X33" s="66">
        <f t="shared" ref="X33" si="6">SUM(X7:X32)</f>
        <v>1094</v>
      </c>
      <c r="Y33" s="67">
        <f>SUM(Y7:Y32)+30</f>
        <v>1222</v>
      </c>
      <c r="Z33" s="24"/>
    </row>
    <row r="34" spans="1:26" ht="19.5" customHeight="1">
      <c r="A34" s="56" t="s">
        <v>81</v>
      </c>
      <c r="B34" s="52" t="s">
        <v>16</v>
      </c>
      <c r="C34" s="52" t="s">
        <v>82</v>
      </c>
      <c r="D34" s="13">
        <v>80</v>
      </c>
      <c r="E34" s="14">
        <v>34</v>
      </c>
      <c r="F34" s="14">
        <v>40</v>
      </c>
      <c r="G34" s="57"/>
      <c r="H34" s="57"/>
      <c r="I34" s="15"/>
      <c r="J34" s="15"/>
      <c r="K34" s="15"/>
      <c r="L34" s="15">
        <v>6</v>
      </c>
      <c r="M34" s="16">
        <f>SUM(I34:L34)</f>
        <v>6</v>
      </c>
      <c r="N34" s="17">
        <f>SUM(G34,M34)</f>
        <v>6</v>
      </c>
      <c r="O34" s="244"/>
      <c r="P34" s="245"/>
      <c r="Q34" s="245"/>
      <c r="R34" s="245"/>
      <c r="S34" s="245"/>
      <c r="T34" s="246"/>
      <c r="U34" s="220">
        <v>20</v>
      </c>
      <c r="V34" s="223">
        <v>20</v>
      </c>
      <c r="W34" s="21">
        <v>46</v>
      </c>
      <c r="X34" s="16">
        <v>80</v>
      </c>
      <c r="Y34" s="6">
        <v>80</v>
      </c>
      <c r="Z34" s="24"/>
    </row>
    <row r="35" spans="1:26" ht="19.5" customHeight="1">
      <c r="A35" s="51" t="s">
        <v>85</v>
      </c>
      <c r="B35" s="52" t="s">
        <v>16</v>
      </c>
      <c r="C35" s="52" t="s">
        <v>82</v>
      </c>
      <c r="D35" s="13">
        <v>22</v>
      </c>
      <c r="E35" s="14">
        <v>9</v>
      </c>
      <c r="F35" s="14">
        <v>11</v>
      </c>
      <c r="G35" s="16"/>
      <c r="H35" s="16"/>
      <c r="I35" s="16">
        <v>1</v>
      </c>
      <c r="J35" s="16"/>
      <c r="K35" s="16">
        <v>1</v>
      </c>
      <c r="L35" s="16"/>
      <c r="M35" s="16">
        <f t="shared" ref="M35:M37" si="7">SUM(I35:L35)</f>
        <v>2</v>
      </c>
      <c r="N35" s="17">
        <f t="shared" ref="N35:N37" si="8">SUM(G35,M35)</f>
        <v>2</v>
      </c>
      <c r="O35" s="247"/>
      <c r="P35" s="248"/>
      <c r="Q35" s="248"/>
      <c r="R35" s="248"/>
      <c r="S35" s="248"/>
      <c r="T35" s="249"/>
      <c r="U35" s="221"/>
      <c r="V35" s="224"/>
      <c r="W35" s="54">
        <v>13</v>
      </c>
      <c r="X35" s="16">
        <v>22</v>
      </c>
      <c r="Y35" s="55">
        <v>22</v>
      </c>
      <c r="Z35" s="24"/>
    </row>
    <row r="36" spans="1:26" ht="19.5" customHeight="1">
      <c r="A36" s="51" t="s">
        <v>4</v>
      </c>
      <c r="B36" s="52" t="s">
        <v>16</v>
      </c>
      <c r="C36" s="52" t="s">
        <v>82</v>
      </c>
      <c r="D36" s="13">
        <v>32</v>
      </c>
      <c r="E36" s="14">
        <v>13</v>
      </c>
      <c r="F36" s="14">
        <v>16</v>
      </c>
      <c r="G36" s="16"/>
      <c r="H36" s="16"/>
      <c r="I36" s="16">
        <v>1</v>
      </c>
      <c r="J36" s="16"/>
      <c r="K36" s="16">
        <v>1</v>
      </c>
      <c r="L36" s="16">
        <v>1</v>
      </c>
      <c r="M36" s="16">
        <f t="shared" si="7"/>
        <v>3</v>
      </c>
      <c r="N36" s="17">
        <f t="shared" si="8"/>
        <v>3</v>
      </c>
      <c r="O36" s="247"/>
      <c r="P36" s="248"/>
      <c r="Q36" s="248"/>
      <c r="R36" s="248"/>
      <c r="S36" s="248"/>
      <c r="T36" s="249"/>
      <c r="U36" s="221"/>
      <c r="V36" s="224"/>
      <c r="W36" s="54">
        <v>19</v>
      </c>
      <c r="X36" s="16">
        <v>32</v>
      </c>
      <c r="Y36" s="55">
        <v>32</v>
      </c>
      <c r="Z36" s="24"/>
    </row>
    <row r="37" spans="1:26" ht="19.5" customHeight="1">
      <c r="A37" s="56" t="s">
        <v>87</v>
      </c>
      <c r="B37" s="52" t="s">
        <v>16</v>
      </c>
      <c r="C37" s="52" t="s">
        <v>82</v>
      </c>
      <c r="D37" s="13">
        <v>25</v>
      </c>
      <c r="E37" s="14">
        <v>10</v>
      </c>
      <c r="F37" s="14">
        <v>13</v>
      </c>
      <c r="G37" s="15"/>
      <c r="H37" s="15"/>
      <c r="I37" s="15">
        <v>2</v>
      </c>
      <c r="J37" s="15"/>
      <c r="K37" s="15"/>
      <c r="L37" s="15"/>
      <c r="M37" s="16">
        <f t="shared" si="7"/>
        <v>2</v>
      </c>
      <c r="N37" s="17">
        <f t="shared" si="8"/>
        <v>2</v>
      </c>
      <c r="O37" s="250"/>
      <c r="P37" s="251"/>
      <c r="Q37" s="251"/>
      <c r="R37" s="251"/>
      <c r="S37" s="251"/>
      <c r="T37" s="252"/>
      <c r="U37" s="222"/>
      <c r="V37" s="225"/>
      <c r="W37" s="21">
        <v>15</v>
      </c>
      <c r="X37" s="16">
        <v>25</v>
      </c>
      <c r="Y37" s="6">
        <v>25</v>
      </c>
      <c r="Z37" s="24"/>
    </row>
    <row r="38" spans="1:26" ht="19.5" customHeight="1">
      <c r="A38" s="23" t="s">
        <v>96</v>
      </c>
      <c r="B38" s="12"/>
      <c r="C38" s="12"/>
      <c r="D38" s="13"/>
      <c r="E38" s="14"/>
      <c r="F38" s="14"/>
      <c r="G38" s="15"/>
      <c r="H38" s="15"/>
      <c r="I38" s="15"/>
      <c r="J38" s="15"/>
      <c r="K38" s="15"/>
      <c r="L38" s="15"/>
      <c r="M38" s="16"/>
      <c r="N38" s="17"/>
      <c r="O38" s="18"/>
      <c r="P38" s="19"/>
      <c r="Q38" s="19"/>
      <c r="R38" s="19"/>
      <c r="S38" s="19"/>
      <c r="T38" s="20"/>
      <c r="U38" s="47">
        <v>30</v>
      </c>
      <c r="V38" s="22">
        <v>30</v>
      </c>
      <c r="W38" s="21">
        <v>30</v>
      </c>
      <c r="X38" s="16">
        <v>0</v>
      </c>
      <c r="Y38" s="6">
        <v>50</v>
      </c>
      <c r="Z38" s="24"/>
    </row>
    <row r="39" spans="1:26" ht="19.5" customHeight="1">
      <c r="A39" s="226" t="s">
        <v>95</v>
      </c>
      <c r="B39" s="227"/>
      <c r="C39" s="227"/>
      <c r="D39" s="64">
        <f>SUM(D34:D38)</f>
        <v>159</v>
      </c>
      <c r="E39" s="65">
        <f t="shared" ref="E39:U39" si="9">SUM(E34:E38)</f>
        <v>66</v>
      </c>
      <c r="F39" s="65">
        <f t="shared" si="9"/>
        <v>80</v>
      </c>
      <c r="G39" s="65">
        <f t="shared" si="9"/>
        <v>0</v>
      </c>
      <c r="H39" s="65">
        <f t="shared" si="9"/>
        <v>0</v>
      </c>
      <c r="I39" s="65">
        <f t="shared" si="9"/>
        <v>4</v>
      </c>
      <c r="J39" s="65">
        <f t="shared" si="9"/>
        <v>0</v>
      </c>
      <c r="K39" s="65">
        <f t="shared" si="9"/>
        <v>2</v>
      </c>
      <c r="L39" s="65">
        <f t="shared" si="9"/>
        <v>7</v>
      </c>
      <c r="M39" s="65">
        <f t="shared" si="9"/>
        <v>13</v>
      </c>
      <c r="N39" s="64">
        <f>SUM(N34:N38)</f>
        <v>13</v>
      </c>
      <c r="O39" s="65">
        <f t="shared" si="9"/>
        <v>0</v>
      </c>
      <c r="P39" s="65">
        <f t="shared" si="9"/>
        <v>0</v>
      </c>
      <c r="Q39" s="65">
        <f t="shared" si="9"/>
        <v>0</v>
      </c>
      <c r="R39" s="65">
        <f t="shared" si="9"/>
        <v>0</v>
      </c>
      <c r="S39" s="65">
        <f t="shared" si="9"/>
        <v>0</v>
      </c>
      <c r="T39" s="65">
        <f t="shared" si="9"/>
        <v>0</v>
      </c>
      <c r="U39" s="65">
        <f t="shared" si="9"/>
        <v>50</v>
      </c>
      <c r="V39" s="17">
        <v>50</v>
      </c>
      <c r="W39" s="66">
        <f>SUM(W34:W38)+20</f>
        <v>143</v>
      </c>
      <c r="X39" s="66">
        <f>SUM(X34:X38)</f>
        <v>159</v>
      </c>
      <c r="Y39" s="67">
        <f>SUM(Y34:Y38)</f>
        <v>209</v>
      </c>
      <c r="Z39" s="24"/>
    </row>
    <row r="40" spans="1:26" ht="19.5" customHeight="1" thickBot="1">
      <c r="A40" s="240" t="s">
        <v>17</v>
      </c>
      <c r="B40" s="241"/>
      <c r="C40" s="241"/>
      <c r="D40" s="68">
        <f>SUM(D39,D33)</f>
        <v>1253</v>
      </c>
      <c r="E40" s="69">
        <f t="shared" ref="E40:U40" si="10">SUM(E39,E33)</f>
        <v>523</v>
      </c>
      <c r="F40" s="72">
        <f t="shared" si="10"/>
        <v>624</v>
      </c>
      <c r="G40" s="69">
        <f t="shared" si="10"/>
        <v>2</v>
      </c>
      <c r="H40" s="69">
        <f t="shared" si="10"/>
        <v>0</v>
      </c>
      <c r="I40" s="69">
        <f t="shared" si="10"/>
        <v>46</v>
      </c>
      <c r="J40" s="69">
        <f t="shared" si="10"/>
        <v>18</v>
      </c>
      <c r="K40" s="69">
        <f t="shared" si="10"/>
        <v>11</v>
      </c>
      <c r="L40" s="69">
        <f t="shared" si="10"/>
        <v>34</v>
      </c>
      <c r="M40" s="69">
        <f t="shared" si="10"/>
        <v>109</v>
      </c>
      <c r="N40" s="68">
        <f t="shared" si="10"/>
        <v>111</v>
      </c>
      <c r="O40" s="69">
        <f t="shared" si="10"/>
        <v>33</v>
      </c>
      <c r="P40" s="69">
        <f t="shared" si="10"/>
        <v>38</v>
      </c>
      <c r="Q40" s="69">
        <f t="shared" si="10"/>
        <v>16</v>
      </c>
      <c r="R40" s="69">
        <f t="shared" si="10"/>
        <v>11</v>
      </c>
      <c r="S40" s="69">
        <f t="shared" si="10"/>
        <v>25</v>
      </c>
      <c r="T40" s="69">
        <f t="shared" si="10"/>
        <v>0</v>
      </c>
      <c r="U40" s="69">
        <f t="shared" si="10"/>
        <v>50</v>
      </c>
      <c r="V40" s="68">
        <f>SUM(V39,V33)</f>
        <v>178</v>
      </c>
      <c r="W40" s="68">
        <f>SUM(W39,W33)</f>
        <v>913</v>
      </c>
      <c r="X40" s="68">
        <f>SUM(X39,X33)</f>
        <v>1253</v>
      </c>
      <c r="Y40" s="70">
        <f>SUM(Y39,Y33)</f>
        <v>1431</v>
      </c>
    </row>
    <row r="42" spans="1:26">
      <c r="Y42" s="24"/>
    </row>
  </sheetData>
  <mergeCells count="32">
    <mergeCell ref="A40:C40"/>
    <mergeCell ref="D19:D20"/>
    <mergeCell ref="A33:C33"/>
    <mergeCell ref="O34:T37"/>
    <mergeCell ref="A1:Y1"/>
    <mergeCell ref="A3:C6"/>
    <mergeCell ref="D3:D6"/>
    <mergeCell ref="F3:W3"/>
    <mergeCell ref="X3:X6"/>
    <mergeCell ref="Y3:Y6"/>
    <mergeCell ref="E4:E6"/>
    <mergeCell ref="F4:F6"/>
    <mergeCell ref="G4:N4"/>
    <mergeCell ref="O4:V4"/>
    <mergeCell ref="W4:W6"/>
    <mergeCell ref="G5:H5"/>
    <mergeCell ref="U34:U37"/>
    <mergeCell ref="V34:V37"/>
    <mergeCell ref="A39:C39"/>
    <mergeCell ref="U5:U6"/>
    <mergeCell ref="V5:V6"/>
    <mergeCell ref="S7:S32"/>
    <mergeCell ref="T7:T32"/>
    <mergeCell ref="U7:U32"/>
    <mergeCell ref="Q5:Q6"/>
    <mergeCell ref="R5:R6"/>
    <mergeCell ref="S5:S6"/>
    <mergeCell ref="T5:T6"/>
    <mergeCell ref="I5:M5"/>
    <mergeCell ref="N5:N6"/>
    <mergeCell ref="O5:O6"/>
    <mergeCell ref="P5:P6"/>
  </mergeCells>
  <phoneticPr fontId="4" type="noConversion"/>
  <pageMargins left="0.17" right="0.15748031496062992" top="0.74803149606299213" bottom="0.74803149606299213" header="0.31496062992125984" footer="0.31496062992125984"/>
  <pageSetup paperSize="9" scale="60" orientation="landscape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등록처리</vt:lpstr>
      <vt:lpstr>(붙임1)2014모집인원총괄표(안)</vt:lpstr>
      <vt:lpstr>참고_2013학년도 모집인원 확정</vt:lpstr>
      <vt:lpstr>Sheet1</vt:lpstr>
      <vt:lpstr>등록처리!Print_Area</vt:lpstr>
      <vt:lpstr>'참고_2013학년도 모집인원 확정'!Print_Area</vt:lpstr>
      <vt:lpstr>모집야간2013</vt:lpstr>
      <vt:lpstr>모집주간2013</vt:lpstr>
    </vt:vector>
  </TitlesOfParts>
  <Company>HKNU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join</dc:creator>
  <cp:lastModifiedBy>ipsi</cp:lastModifiedBy>
  <cp:lastPrinted>2015-02-13T09:26:44Z</cp:lastPrinted>
  <dcterms:created xsi:type="dcterms:W3CDTF">2010-10-19T02:12:01Z</dcterms:created>
  <dcterms:modified xsi:type="dcterms:W3CDTF">2015-02-13T11:35:45Z</dcterms:modified>
</cp:coreProperties>
</file>